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5AC2A9B-45CB-4059-8266-9599878F260C}" xr6:coauthVersionLast="45" xr6:coauthVersionMax="45" xr10:uidLastSave="{00000000-0000-0000-0000-000000000000}"/>
  <bookViews>
    <workbookView xWindow="-120" yWindow="-120" windowWidth="29040" windowHeight="15840" tabRatio="454" xr2:uid="{00000000-000D-0000-FFFF-FFFF00000000}"/>
  </bookViews>
  <sheets>
    <sheet name="сад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5" i="2" l="1"/>
  <c r="H585" i="2"/>
  <c r="J585" i="2"/>
  <c r="G585" i="2"/>
  <c r="F585" i="2"/>
  <c r="J571" i="2"/>
  <c r="I571" i="2"/>
  <c r="H571" i="2"/>
  <c r="G571" i="2"/>
  <c r="F571" i="2"/>
  <c r="J553" i="2"/>
  <c r="I553" i="2"/>
  <c r="H553" i="2"/>
  <c r="G553" i="2"/>
  <c r="G558" i="2" s="1"/>
  <c r="J527" i="2"/>
  <c r="I527" i="2"/>
  <c r="H527" i="2"/>
  <c r="G527" i="2"/>
  <c r="J513" i="2"/>
  <c r="I513" i="2"/>
  <c r="H513" i="2"/>
  <c r="G513" i="2"/>
  <c r="F513" i="2"/>
  <c r="J496" i="2"/>
  <c r="I496" i="2"/>
  <c r="H496" i="2"/>
  <c r="G496" i="2"/>
  <c r="G501" i="2" s="1"/>
  <c r="J466" i="2"/>
  <c r="I466" i="2"/>
  <c r="H466" i="2"/>
  <c r="G466" i="2"/>
  <c r="J452" i="2"/>
  <c r="I452" i="2"/>
  <c r="H452" i="2"/>
  <c r="G452" i="2"/>
  <c r="F452" i="2"/>
  <c r="F441" i="2"/>
  <c r="J436" i="2"/>
  <c r="J441" i="2" s="1"/>
  <c r="I436" i="2"/>
  <c r="I441" i="2" s="1"/>
  <c r="H436" i="2"/>
  <c r="H441" i="2" s="1"/>
  <c r="G436" i="2"/>
  <c r="G441" i="2" s="1"/>
  <c r="J408" i="2"/>
  <c r="I408" i="2"/>
  <c r="H408" i="2"/>
  <c r="G408" i="2"/>
  <c r="F408" i="2"/>
  <c r="J390" i="2"/>
  <c r="I390" i="2"/>
  <c r="H390" i="2"/>
  <c r="G390" i="2"/>
  <c r="F390" i="2"/>
  <c r="J374" i="2"/>
  <c r="I374" i="2"/>
  <c r="H374" i="2"/>
  <c r="G374" i="2"/>
  <c r="F374" i="2"/>
  <c r="J349" i="2"/>
  <c r="I349" i="2"/>
  <c r="H349" i="2"/>
  <c r="G349" i="2"/>
  <c r="F349" i="2"/>
  <c r="J330" i="2"/>
  <c r="I330" i="2"/>
  <c r="H330" i="2"/>
  <c r="G330" i="2"/>
  <c r="F330" i="2"/>
  <c r="F319" i="2"/>
  <c r="J314" i="2"/>
  <c r="J319" i="2" s="1"/>
  <c r="I314" i="2"/>
  <c r="I319" i="2" s="1"/>
  <c r="H314" i="2"/>
  <c r="H319" i="2" s="1"/>
  <c r="G314" i="2"/>
  <c r="G319" i="2" s="1"/>
  <c r="J288" i="2"/>
  <c r="I288" i="2"/>
  <c r="H288" i="2"/>
  <c r="G288" i="2"/>
  <c r="F288" i="2"/>
  <c r="J274" i="2"/>
  <c r="I274" i="2"/>
  <c r="H274" i="2"/>
  <c r="G274" i="2"/>
  <c r="F274" i="2"/>
  <c r="F262" i="2"/>
  <c r="J256" i="2"/>
  <c r="J262" i="2" s="1"/>
  <c r="I256" i="2"/>
  <c r="I262" i="2" s="1"/>
  <c r="H256" i="2"/>
  <c r="H262" i="2" s="1"/>
  <c r="G256" i="2"/>
  <c r="G262" i="2" s="1"/>
  <c r="J213" i="2"/>
  <c r="I213" i="2"/>
  <c r="H213" i="2"/>
  <c r="G213" i="2"/>
  <c r="F213" i="2"/>
  <c r="J195" i="2"/>
  <c r="I195" i="2"/>
  <c r="H195" i="2"/>
  <c r="G195" i="2"/>
  <c r="F468" i="2" l="1"/>
  <c r="H468" i="2"/>
  <c r="G351" i="2"/>
  <c r="H351" i="2"/>
  <c r="G468" i="2"/>
  <c r="I468" i="2"/>
  <c r="I351" i="2"/>
  <c r="G587" i="2"/>
  <c r="G529" i="2"/>
  <c r="F351" i="2"/>
  <c r="F290" i="2"/>
  <c r="G290" i="2"/>
  <c r="J468" i="2"/>
  <c r="J351" i="2"/>
  <c r="H290" i="2"/>
  <c r="I290" i="2"/>
  <c r="J290" i="2"/>
  <c r="J166" i="2"/>
  <c r="I166" i="2"/>
  <c r="H166" i="2"/>
  <c r="G166" i="2"/>
  <c r="J151" i="2"/>
  <c r="I151" i="2"/>
  <c r="H151" i="2"/>
  <c r="G151" i="2"/>
  <c r="F151" i="2"/>
  <c r="F139" i="2"/>
  <c r="J134" i="2"/>
  <c r="J139" i="2" s="1"/>
  <c r="I134" i="2"/>
  <c r="I139" i="2" s="1"/>
  <c r="H134" i="2"/>
  <c r="H139" i="2" s="1"/>
  <c r="G134" i="2"/>
  <c r="G139" i="2" s="1"/>
  <c r="J106" i="2"/>
  <c r="I106" i="2"/>
  <c r="H106" i="2"/>
  <c r="G106" i="2"/>
  <c r="F106" i="2"/>
  <c r="J87" i="2"/>
  <c r="I87" i="2"/>
  <c r="H87" i="2"/>
  <c r="G87" i="2"/>
  <c r="F87" i="2"/>
  <c r="F76" i="2"/>
  <c r="J71" i="2"/>
  <c r="J76" i="2" s="1"/>
  <c r="I71" i="2"/>
  <c r="I76" i="2" s="1"/>
  <c r="H71" i="2"/>
  <c r="H76" i="2" s="1"/>
  <c r="G71" i="2"/>
  <c r="G76" i="2" s="1"/>
  <c r="J24" i="2"/>
  <c r="J45" i="2"/>
  <c r="I45" i="2"/>
  <c r="H45" i="2"/>
  <c r="G45" i="2"/>
  <c r="F45" i="2"/>
  <c r="F12" i="2"/>
  <c r="J7" i="2"/>
  <c r="J12" i="2" s="1"/>
  <c r="I7" i="2"/>
  <c r="I12" i="2" s="1"/>
  <c r="H7" i="2"/>
  <c r="H12" i="2" s="1"/>
  <c r="G7" i="2"/>
  <c r="G12" i="2" s="1"/>
  <c r="F47" i="2" l="1"/>
  <c r="F168" i="2"/>
  <c r="F108" i="2"/>
  <c r="H168" i="2"/>
  <c r="I168" i="2"/>
  <c r="G168" i="2"/>
  <c r="I108" i="2"/>
  <c r="J108" i="2"/>
  <c r="G108" i="2"/>
  <c r="H108" i="2"/>
  <c r="J168" i="2"/>
  <c r="J47" i="2"/>
  <c r="F527" i="2" l="1"/>
  <c r="I501" i="2"/>
  <c r="I529" i="2" s="1"/>
  <c r="J501" i="2"/>
  <c r="J529" i="2" s="1"/>
  <c r="H501" i="2"/>
  <c r="H529" i="2" s="1"/>
  <c r="F496" i="2"/>
  <c r="F501" i="2" s="1"/>
  <c r="F529" i="2" l="1"/>
  <c r="I231" i="2"/>
  <c r="H231" i="2"/>
  <c r="G231" i="2"/>
  <c r="F231" i="2"/>
  <c r="I24" i="2" l="1"/>
  <c r="I47" i="2" s="1"/>
  <c r="H24" i="2"/>
  <c r="H47" i="2" s="1"/>
  <c r="G24" i="2"/>
  <c r="G47" i="2" s="1"/>
  <c r="I377" i="2" l="1"/>
  <c r="I379" i="2" s="1"/>
  <c r="I410" i="2" s="1"/>
  <c r="F556" i="2" l="1"/>
  <c r="F558" i="2" s="1"/>
  <c r="F587" i="2" s="1"/>
  <c r="H556" i="2"/>
  <c r="H558" i="2" s="1"/>
  <c r="H587" i="2" s="1"/>
  <c r="I556" i="2"/>
  <c r="I558" i="2" s="1"/>
  <c r="I587" i="2" s="1"/>
  <c r="J556" i="2"/>
  <c r="J558" i="2" s="1"/>
  <c r="J587" i="2" s="1"/>
  <c r="G377" i="2" l="1"/>
  <c r="G379" i="2" s="1"/>
  <c r="G410" i="2" s="1"/>
  <c r="H377" i="2"/>
  <c r="H379" i="2" s="1"/>
  <c r="H410" i="2" s="1"/>
  <c r="J377" i="2"/>
  <c r="J379" i="2" s="1"/>
  <c r="J410" i="2" s="1"/>
  <c r="F377" i="2"/>
  <c r="F379" i="2" s="1"/>
  <c r="F410" i="2" s="1"/>
  <c r="J231" i="2"/>
  <c r="F200" i="2"/>
  <c r="F233" i="2" s="1"/>
  <c r="J200" i="2"/>
  <c r="I200" i="2"/>
  <c r="I233" i="2" s="1"/>
  <c r="I589" i="2" s="1"/>
  <c r="H200" i="2"/>
  <c r="H233" i="2" s="1"/>
  <c r="G200" i="2"/>
  <c r="G233" i="2" s="1"/>
  <c r="H589" i="2" l="1"/>
  <c r="F589" i="2"/>
  <c r="F592" i="2" s="1"/>
  <c r="J233" i="2"/>
  <c r="J589" i="2" s="1"/>
  <c r="K231" i="2"/>
  <c r="G589" i="2" l="1"/>
  <c r="G592" i="2" s="1"/>
  <c r="J592" i="2"/>
  <c r="H592" i="2"/>
  <c r="I592" i="2"/>
</calcChain>
</file>

<file path=xl/sharedStrings.xml><?xml version="1.0" encoding="utf-8"?>
<sst xmlns="http://schemas.openxmlformats.org/spreadsheetml/2006/main" count="584" uniqueCount="214">
  <si>
    <t>Прием пищи</t>
  </si>
  <si>
    <t>Наименование блюда</t>
  </si>
  <si>
    <t>Выход</t>
  </si>
  <si>
    <t>День 1</t>
  </si>
  <si>
    <t>Завтрак</t>
  </si>
  <si>
    <t>Пищевые вещества(г)</t>
  </si>
  <si>
    <t>Б</t>
  </si>
  <si>
    <t>Ж</t>
  </si>
  <si>
    <t>У</t>
  </si>
  <si>
    <t>Энергетическая ценность</t>
  </si>
  <si>
    <t>(ккал)</t>
  </si>
  <si>
    <t>№ РЕЦЕПТУРЫ</t>
  </si>
  <si>
    <t>Обед</t>
  </si>
  <si>
    <t>Итого за завтрак</t>
  </si>
  <si>
    <t xml:space="preserve">Хлеб пшеничный </t>
  </si>
  <si>
    <t xml:space="preserve">Хлеб прибрежный </t>
  </si>
  <si>
    <t>Салат из свежих</t>
  </si>
  <si>
    <t xml:space="preserve"> Обед</t>
  </si>
  <si>
    <t xml:space="preserve"> Итого за день</t>
  </si>
  <si>
    <t xml:space="preserve">Какао с молоком </t>
  </si>
  <si>
    <t>Салат витаминный</t>
  </si>
  <si>
    <t>День 5</t>
  </si>
  <si>
    <t>День 6</t>
  </si>
  <si>
    <t>Картофельное пюре</t>
  </si>
  <si>
    <t>День 7</t>
  </si>
  <si>
    <t>Завтрак 2</t>
  </si>
  <si>
    <t>Итого за обед</t>
  </si>
  <si>
    <t>Хлеб пшеничный</t>
  </si>
  <si>
    <t>День 8</t>
  </si>
  <si>
    <t>Батон с маслом</t>
  </si>
  <si>
    <t>Итог за весь день</t>
  </si>
  <si>
    <t>День 9</t>
  </si>
  <si>
    <t>Чай с молоком</t>
  </si>
  <si>
    <t>Итого за весь день</t>
  </si>
  <si>
    <t>День 10</t>
  </si>
  <si>
    <t>Итого завтрак 2</t>
  </si>
  <si>
    <t>Итого за день</t>
  </si>
  <si>
    <t xml:space="preserve">      День 3 </t>
  </si>
  <si>
    <t>Итого за завтрак 2</t>
  </si>
  <si>
    <t xml:space="preserve">Итого за завтрак </t>
  </si>
  <si>
    <t xml:space="preserve">Итого за обед </t>
  </si>
  <si>
    <t>Итого  за день</t>
  </si>
  <si>
    <t>со сметаной</t>
  </si>
  <si>
    <t>Компот из сухофруктов</t>
  </si>
  <si>
    <t xml:space="preserve">сад </t>
  </si>
  <si>
    <t>Итого за  весь день</t>
  </si>
  <si>
    <t>Завтак 2</t>
  </si>
  <si>
    <t>Итого за завтрак 1</t>
  </si>
  <si>
    <t>Завтрак 1</t>
  </si>
  <si>
    <t xml:space="preserve">Завтрак 1 </t>
  </si>
  <si>
    <t>Заврак 1</t>
  </si>
  <si>
    <t xml:space="preserve">                    </t>
  </si>
  <si>
    <t>Итого  за обед</t>
  </si>
  <si>
    <t>Итого за весь период</t>
  </si>
  <si>
    <t>30\5</t>
  </si>
  <si>
    <t xml:space="preserve">Итого за завтрак 2 </t>
  </si>
  <si>
    <t xml:space="preserve">Суп картофельный </t>
  </si>
  <si>
    <t>День 2</t>
  </si>
  <si>
    <t xml:space="preserve"> со сметаной</t>
  </si>
  <si>
    <t>День4</t>
  </si>
  <si>
    <t xml:space="preserve">Суп крестьянский </t>
  </si>
  <si>
    <t>молоком</t>
  </si>
  <si>
    <t>Кофейный напиток</t>
  </si>
  <si>
    <t>Итого за завтрак1</t>
  </si>
  <si>
    <t>Завтрак1</t>
  </si>
  <si>
    <t>Омлет натуральный</t>
  </si>
  <si>
    <t>Сырники со сгущенным</t>
  </si>
  <si>
    <t>Среднее значение за период</t>
  </si>
  <si>
    <t xml:space="preserve">за период в % от </t>
  </si>
  <si>
    <t>калорийности</t>
  </si>
  <si>
    <t>Содержание Б,Ж,У в меню</t>
  </si>
  <si>
    <t>Чай с сахаром</t>
  </si>
  <si>
    <t>Овощи тушеные</t>
  </si>
  <si>
    <t>Яблоко</t>
  </si>
  <si>
    <t>Груша</t>
  </si>
  <si>
    <t>Котлета мясная</t>
  </si>
  <si>
    <t>3-7 лет</t>
  </si>
  <si>
    <t>соусе</t>
  </si>
  <si>
    <t>Кефир</t>
  </si>
  <si>
    <t>Икра кабачковая</t>
  </si>
  <si>
    <t>Чай</t>
  </si>
  <si>
    <t>и сыром</t>
  </si>
  <si>
    <t>с горохом с мясом птицы</t>
  </si>
  <si>
    <t>Банан</t>
  </si>
  <si>
    <t>Суп молочный ячневый</t>
  </si>
  <si>
    <t>Бутерброд с маслом</t>
  </si>
  <si>
    <t>Суп рисовый с помидорами</t>
  </si>
  <si>
    <t>Овощное рагу</t>
  </si>
  <si>
    <t>Курица отварная</t>
  </si>
  <si>
    <t xml:space="preserve">Каша молочная гречневая </t>
  </si>
  <si>
    <t xml:space="preserve">помидоров </t>
  </si>
  <si>
    <t xml:space="preserve">Запеканка картофельная </t>
  </si>
  <si>
    <t>с мясом</t>
  </si>
  <si>
    <t>Каша рисовая молочная</t>
  </si>
  <si>
    <t>Борщ с мясом со сметаной</t>
  </si>
  <si>
    <t>Каша пшенная молочная</t>
  </si>
  <si>
    <t>Жаркое по домашнему</t>
  </si>
  <si>
    <t>Апельсин</t>
  </si>
  <si>
    <t>Каша молочная геркулесовая</t>
  </si>
  <si>
    <t>Птица в соусе</t>
  </si>
  <si>
    <t>Запеканка творожная со</t>
  </si>
  <si>
    <t>сгущенным молоком</t>
  </si>
  <si>
    <t>Щи со сметаной</t>
  </si>
  <si>
    <t>Каша гречневая рассыпчатая</t>
  </si>
  <si>
    <t>Салат из свежих огурцов</t>
  </si>
  <si>
    <t>Биточки рыбные</t>
  </si>
  <si>
    <t>подливой</t>
  </si>
  <si>
    <t>Рассольник с мясом</t>
  </si>
  <si>
    <t>Оладьи из печени</t>
  </si>
  <si>
    <t>Лимонный напиток</t>
  </si>
  <si>
    <t>Каша манная вязкая</t>
  </si>
  <si>
    <t>Бутерброд  с маслом</t>
  </si>
  <si>
    <t xml:space="preserve">Суп овощной с мясом </t>
  </si>
  <si>
    <t>Рыба тушеная в сметанном</t>
  </si>
  <si>
    <t>с маслом</t>
  </si>
  <si>
    <t>Каша молочная пшеничная</t>
  </si>
  <si>
    <t>Зефир</t>
  </si>
  <si>
    <t>110/30</t>
  </si>
  <si>
    <t xml:space="preserve">Макароны отварные </t>
  </si>
  <si>
    <t>с тертым сыром</t>
  </si>
  <si>
    <t>Компот из свежих фруктов</t>
  </si>
  <si>
    <t>Компот из свежем.ягод</t>
  </si>
  <si>
    <t>Пирожок с мясом</t>
  </si>
  <si>
    <t>Помидор свежий</t>
  </si>
  <si>
    <t xml:space="preserve">Суп с клецками </t>
  </si>
  <si>
    <t>Гуляш</t>
  </si>
  <si>
    <t>Картофель отварной</t>
  </si>
  <si>
    <t>70/20</t>
  </si>
  <si>
    <t>Хлеб дарницкий</t>
  </si>
  <si>
    <t>Огурец свежий</t>
  </si>
  <si>
    <t>Салат из свежих огурцов и</t>
  </si>
  <si>
    <t>помидоров</t>
  </si>
  <si>
    <t>Тефтели рыбные</t>
  </si>
  <si>
    <t>Сок сливовый</t>
  </si>
  <si>
    <t>горошка</t>
  </si>
  <si>
    <t xml:space="preserve">Салат из зеленого  </t>
  </si>
  <si>
    <t xml:space="preserve">Компот из чернослива </t>
  </si>
  <si>
    <t>Свекольник  со сметаной</t>
  </si>
  <si>
    <t>Пирожок с капустой</t>
  </si>
  <si>
    <t>Отвар шиповника</t>
  </si>
  <si>
    <t>Салат из свежих овощей</t>
  </si>
  <si>
    <t>Булочка</t>
  </si>
  <si>
    <t>Салат  из свежих помидор</t>
  </si>
  <si>
    <t>Каша рисовая</t>
  </si>
  <si>
    <t>Салат из свеклы с яблоками</t>
  </si>
  <si>
    <t>Тефтели из говядины</t>
  </si>
  <si>
    <t>Напиток из цикория с молоком</t>
  </si>
  <si>
    <t xml:space="preserve">Хлеб пшеничный с маслом </t>
  </si>
  <si>
    <t>Кофе с молоком</t>
  </si>
  <si>
    <t>Хлеб прибрежный</t>
  </si>
  <si>
    <t>Бутерброд с сыром</t>
  </si>
  <si>
    <t>Хлеб пшеничный с маслом</t>
  </si>
  <si>
    <t>Суп с гречкой с мясом</t>
  </si>
  <si>
    <t>Напиток злаковый из ячменя</t>
  </si>
  <si>
    <t>462 С</t>
  </si>
  <si>
    <t>Напиток "Нескевик" с молок.</t>
  </si>
  <si>
    <t>Акт</t>
  </si>
  <si>
    <t xml:space="preserve">Уплотненный </t>
  </si>
  <si>
    <t>полдник</t>
  </si>
  <si>
    <t>Кисель из черной смородины</t>
  </si>
  <si>
    <t>Молоко 2,5%</t>
  </si>
  <si>
    <t>35/5</t>
  </si>
  <si>
    <t>30/5/15</t>
  </si>
  <si>
    <t>Уплотненный</t>
  </si>
  <si>
    <t>Напиток "Несквик" с молоком</t>
  </si>
  <si>
    <t>40/5</t>
  </si>
  <si>
    <t>200</t>
  </si>
  <si>
    <t xml:space="preserve">Отвар шиповника </t>
  </si>
  <si>
    <t xml:space="preserve">Вафли </t>
  </si>
  <si>
    <t xml:space="preserve">Слойка с маслом </t>
  </si>
  <si>
    <t>Плов из говядины</t>
  </si>
  <si>
    <t>Бефстроганов</t>
  </si>
  <si>
    <t>375-196</t>
  </si>
  <si>
    <t>Сыр</t>
  </si>
  <si>
    <t xml:space="preserve">Уплотненый </t>
  </si>
  <si>
    <t xml:space="preserve">Хлеб дарницкий </t>
  </si>
  <si>
    <t>Биточки из говядины</t>
  </si>
  <si>
    <t>Компот из св.мор.ягод</t>
  </si>
  <si>
    <t>25/5</t>
  </si>
  <si>
    <t>Хлеб дарничкий</t>
  </si>
  <si>
    <t xml:space="preserve">Масло сливочное </t>
  </si>
  <si>
    <t xml:space="preserve">Омлет </t>
  </si>
  <si>
    <t>Суп молочный с</t>
  </si>
  <si>
    <t>макаронными изделиями</t>
  </si>
  <si>
    <t>30/5</t>
  </si>
  <si>
    <t>120/30</t>
  </si>
  <si>
    <t xml:space="preserve">Итого за  уплотненный </t>
  </si>
  <si>
    <t>35\5</t>
  </si>
  <si>
    <t xml:space="preserve">полдник </t>
  </si>
  <si>
    <t xml:space="preserve">Суп молочный ячневый </t>
  </si>
  <si>
    <t xml:space="preserve">Батон с повидлом </t>
  </si>
  <si>
    <t xml:space="preserve">Батон </t>
  </si>
  <si>
    <t xml:space="preserve">Виноград </t>
  </si>
  <si>
    <t>Яйцо отварное</t>
  </si>
  <si>
    <t>25/15</t>
  </si>
  <si>
    <t>Повидло</t>
  </si>
  <si>
    <t xml:space="preserve">Рис отварной с томатной </t>
  </si>
  <si>
    <t xml:space="preserve">Итого за уплотненный </t>
  </si>
  <si>
    <t>Итого за уплотненный</t>
  </si>
  <si>
    <t>Итого за  уплотненный</t>
  </si>
  <si>
    <t>150/20</t>
  </si>
  <si>
    <t>Булочка "Домашняя"</t>
  </si>
  <si>
    <t>20\10</t>
  </si>
  <si>
    <t>Суп с вермешелью</t>
  </si>
  <si>
    <t>Чай с  сахаром</t>
  </si>
  <si>
    <t>Салат из моркови с изюмов с растительным маслом</t>
  </si>
  <si>
    <t>Слойка</t>
  </si>
  <si>
    <t>Компот  из яблок</t>
  </si>
  <si>
    <t>Каша"Дружба" молочная</t>
  </si>
  <si>
    <t>Салат из кукурузы с луком репчатым</t>
  </si>
  <si>
    <t>Сок фруктовый</t>
  </si>
  <si>
    <t>акт</t>
  </si>
  <si>
    <t>Мандарин</t>
  </si>
  <si>
    <t>Сок вишневый с мякотью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</si>
</sst>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14999847407452621"/>
      </right>
      <top style="thin">
        <color indexed="64"/>
      </top>
      <bottom style="thin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/>
    <xf numFmtId="16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/>
    <xf numFmtId="0" fontId="1" fillId="0" borderId="8" xfId="0" applyFont="1" applyBorder="1"/>
    <xf numFmtId="0" fontId="2" fillId="0" borderId="8" xfId="0" applyFont="1" applyBorder="1"/>
    <xf numFmtId="0" fontId="1" fillId="0" borderId="9" xfId="0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/>
    <xf numFmtId="0" fontId="2" fillId="0" borderId="12" xfId="0" applyFont="1" applyBorder="1"/>
    <xf numFmtId="0" fontId="2" fillId="0" borderId="10" xfId="0" applyFont="1" applyBorder="1"/>
    <xf numFmtId="0" fontId="2" fillId="0" borderId="13" xfId="0" applyFont="1" applyBorder="1"/>
    <xf numFmtId="0" fontId="1" fillId="0" borderId="16" xfId="0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/>
    <xf numFmtId="0" fontId="1" fillId="0" borderId="4" xfId="0" applyFont="1" applyBorder="1" applyAlignment="1"/>
    <xf numFmtId="0" fontId="4" fillId="0" borderId="1" xfId="0" applyFont="1" applyBorder="1"/>
    <xf numFmtId="2" fontId="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/>
    <xf numFmtId="0" fontId="1" fillId="0" borderId="4" xfId="0" applyFon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1" xfId="0" applyFont="1" applyBorder="1" applyAlignment="1"/>
    <xf numFmtId="0" fontId="6" fillId="0" borderId="1" xfId="0" applyFont="1" applyBorder="1"/>
    <xf numFmtId="0" fontId="2" fillId="0" borderId="1" xfId="0" applyFont="1" applyBorder="1"/>
    <xf numFmtId="0" fontId="7" fillId="0" borderId="2" xfId="0" applyFont="1" applyBorder="1" applyAlignment="1"/>
    <xf numFmtId="0" fontId="7" fillId="0" borderId="4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/>
    <xf numFmtId="0" fontId="0" fillId="0" borderId="0" xfId="0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Border="1"/>
    <xf numFmtId="0" fontId="8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/>
    <xf numFmtId="0" fontId="2" fillId="0" borderId="1" xfId="0" applyFont="1" applyBorder="1"/>
    <xf numFmtId="10" fontId="2" fillId="0" borderId="3" xfId="0" applyNumberFormat="1" applyFont="1" applyBorder="1"/>
    <xf numFmtId="0" fontId="2" fillId="0" borderId="2" xfId="0" applyFont="1" applyBorder="1" applyAlignment="1"/>
    <xf numFmtId="0" fontId="2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/>
    <xf numFmtId="0" fontId="0" fillId="0" borderId="4" xfId="0" applyBorder="1"/>
    <xf numFmtId="0" fontId="9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0" fillId="0" borderId="2" xfId="0" applyBorder="1"/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2" fillId="0" borderId="1" xfId="0" applyFont="1" applyBorder="1"/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2" fontId="4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2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1" fontId="4" fillId="0" borderId="1" xfId="0" applyNumberFormat="1" applyFont="1" applyBorder="1"/>
    <xf numFmtId="1" fontId="4" fillId="0" borderId="1" xfId="0" applyNumberFormat="1" applyFont="1" applyBorder="1" applyAlignment="1"/>
    <xf numFmtId="164" fontId="1" fillId="0" borderId="1" xfId="0" applyNumberFormat="1" applyFont="1" applyBorder="1"/>
    <xf numFmtId="1" fontId="1" fillId="0" borderId="1" xfId="0" applyNumberFormat="1" applyFont="1" applyBorder="1"/>
    <xf numFmtId="0" fontId="2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3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1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11" xfId="0" applyFont="1" applyFill="1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7"/>
  <sheetViews>
    <sheetView tabSelected="1" topLeftCell="A301" workbookViewId="0">
      <selection activeCell="C278" sqref="C278:E278"/>
    </sheetView>
  </sheetViews>
  <sheetFormatPr defaultRowHeight="15" x14ac:dyDescent="0.25"/>
  <cols>
    <col min="2" max="2" width="7.85546875" customWidth="1"/>
    <col min="5" max="5" width="11.28515625" customWidth="1"/>
    <col min="6" max="6" width="11.7109375" customWidth="1"/>
    <col min="7" max="7" width="10.28515625" customWidth="1"/>
    <col min="8" max="8" width="8.7109375" customWidth="1"/>
    <col min="9" max="9" width="11" customWidth="1"/>
    <col min="10" max="10" width="12.7109375" customWidth="1"/>
    <col min="11" max="11" width="8.140625" customWidth="1"/>
    <col min="13" max="13" width="8.42578125" customWidth="1"/>
  </cols>
  <sheetData>
    <row r="1" spans="1:13" ht="15.75" x14ac:dyDescent="0.25">
      <c r="A1" s="260" t="s">
        <v>0</v>
      </c>
      <c r="B1" s="260"/>
      <c r="C1" s="306" t="s">
        <v>1</v>
      </c>
      <c r="D1" s="317"/>
      <c r="E1" s="307"/>
      <c r="F1" s="2" t="s">
        <v>2</v>
      </c>
      <c r="G1" s="312" t="s">
        <v>5</v>
      </c>
      <c r="H1" s="313"/>
      <c r="I1" s="314"/>
      <c r="J1" s="29" t="s">
        <v>9</v>
      </c>
      <c r="K1" s="42" t="s">
        <v>11</v>
      </c>
      <c r="L1" s="43"/>
      <c r="M1" s="2" t="s">
        <v>44</v>
      </c>
    </row>
    <row r="2" spans="1:13" ht="15.75" x14ac:dyDescent="0.25">
      <c r="A2" s="254" t="s">
        <v>76</v>
      </c>
      <c r="B2" s="256"/>
      <c r="C2" s="39"/>
      <c r="D2" s="40"/>
      <c r="E2" s="41"/>
      <c r="F2" s="2"/>
      <c r="G2" s="2" t="s">
        <v>6</v>
      </c>
      <c r="H2" s="2" t="s">
        <v>7</v>
      </c>
      <c r="I2" s="2" t="s">
        <v>8</v>
      </c>
      <c r="J2" s="38" t="s">
        <v>10</v>
      </c>
      <c r="K2" s="2"/>
      <c r="L2" s="2"/>
      <c r="M2" s="2"/>
    </row>
    <row r="3" spans="1:13" ht="15.75" x14ac:dyDescent="0.25">
      <c r="A3" s="306" t="s">
        <v>3</v>
      </c>
      <c r="B3" s="307"/>
      <c r="C3" s="303" t="s">
        <v>110</v>
      </c>
      <c r="D3" s="304"/>
      <c r="E3" s="305"/>
      <c r="F3" s="3">
        <v>200</v>
      </c>
      <c r="G3" s="3">
        <v>6.21</v>
      </c>
      <c r="H3" s="3">
        <v>7.47</v>
      </c>
      <c r="I3" s="3">
        <v>25.09</v>
      </c>
      <c r="J3" s="35">
        <v>192</v>
      </c>
      <c r="K3" s="3">
        <v>88</v>
      </c>
      <c r="L3" s="1"/>
      <c r="M3" s="1"/>
    </row>
    <row r="4" spans="1:13" ht="15.75" x14ac:dyDescent="0.25">
      <c r="A4" s="306" t="s">
        <v>48</v>
      </c>
      <c r="B4" s="307"/>
      <c r="C4" s="303" t="s">
        <v>71</v>
      </c>
      <c r="D4" s="304"/>
      <c r="E4" s="305"/>
      <c r="F4" s="3">
        <v>200</v>
      </c>
      <c r="G4" s="3">
        <v>0</v>
      </c>
      <c r="H4" s="3">
        <v>0</v>
      </c>
      <c r="I4" s="3">
        <v>13.31</v>
      </c>
      <c r="J4" s="3">
        <v>47.78</v>
      </c>
      <c r="K4" s="3">
        <v>263</v>
      </c>
      <c r="L4" s="1"/>
      <c r="M4" s="1"/>
    </row>
    <row r="5" spans="1:13" ht="15.75" x14ac:dyDescent="0.25">
      <c r="A5" s="306"/>
      <c r="B5" s="307"/>
      <c r="C5" s="303" t="s">
        <v>111</v>
      </c>
      <c r="D5" s="304"/>
      <c r="E5" s="305"/>
      <c r="F5" s="5" t="s">
        <v>161</v>
      </c>
      <c r="G5" s="3">
        <v>2.63</v>
      </c>
      <c r="H5" s="3">
        <v>4.9800000000000004</v>
      </c>
      <c r="I5" s="3">
        <v>16.71</v>
      </c>
      <c r="J5" s="3">
        <v>122.03</v>
      </c>
      <c r="K5" s="3">
        <v>1</v>
      </c>
      <c r="L5" s="1"/>
      <c r="M5" s="1"/>
    </row>
    <row r="6" spans="1:13" ht="15.75" x14ac:dyDescent="0.25">
      <c r="A6" s="306"/>
      <c r="B6" s="307"/>
      <c r="C6" s="303"/>
      <c r="D6" s="304"/>
      <c r="E6" s="305"/>
      <c r="F6" s="5"/>
      <c r="G6" s="3"/>
      <c r="H6" s="3"/>
      <c r="I6" s="3"/>
      <c r="J6" s="3"/>
      <c r="K6" s="3"/>
      <c r="L6" s="1"/>
      <c r="M6" s="1"/>
    </row>
    <row r="7" spans="1:13" ht="15.75" x14ac:dyDescent="0.25">
      <c r="A7" s="306"/>
      <c r="B7" s="307"/>
      <c r="C7" s="312" t="s">
        <v>47</v>
      </c>
      <c r="D7" s="313"/>
      <c r="E7" s="314"/>
      <c r="F7" s="2">
        <v>440</v>
      </c>
      <c r="G7" s="2">
        <f>SUM(G3:G5)</f>
        <v>8.84</v>
      </c>
      <c r="H7" s="2">
        <f>SUM(H3:H6)</f>
        <v>12.45</v>
      </c>
      <c r="I7" s="2">
        <f>SUM(I3:I6)</f>
        <v>55.11</v>
      </c>
      <c r="J7" s="2">
        <f>SUM(J3:J5)</f>
        <v>361.81</v>
      </c>
      <c r="K7" s="3"/>
      <c r="L7" s="1"/>
      <c r="M7" s="1"/>
    </row>
    <row r="8" spans="1:13" ht="15.75" x14ac:dyDescent="0.25">
      <c r="A8" s="306"/>
      <c r="B8" s="307"/>
      <c r="C8" s="303"/>
      <c r="D8" s="304"/>
      <c r="E8" s="305"/>
      <c r="F8" s="2"/>
      <c r="G8" s="2"/>
      <c r="H8" s="2"/>
      <c r="I8" s="2"/>
      <c r="J8" s="2"/>
      <c r="K8" s="3"/>
      <c r="L8" s="1"/>
      <c r="M8" s="1"/>
    </row>
    <row r="9" spans="1:13" ht="15.75" x14ac:dyDescent="0.25">
      <c r="A9" s="306" t="s">
        <v>25</v>
      </c>
      <c r="B9" s="307"/>
      <c r="C9" s="325" t="s">
        <v>213</v>
      </c>
      <c r="D9" s="326"/>
      <c r="E9" s="327"/>
      <c r="F9" s="3">
        <v>180</v>
      </c>
      <c r="G9" s="3">
        <v>0.8</v>
      </c>
      <c r="H9" s="3">
        <v>0</v>
      </c>
      <c r="I9" s="3">
        <v>11.4</v>
      </c>
      <c r="J9" s="3">
        <v>88.2</v>
      </c>
      <c r="K9" s="3">
        <v>137</v>
      </c>
      <c r="L9" s="1"/>
      <c r="M9" s="1"/>
    </row>
    <row r="10" spans="1:13" ht="15.75" x14ac:dyDescent="0.25">
      <c r="A10" s="306"/>
      <c r="B10" s="307"/>
      <c r="C10" s="299" t="s">
        <v>38</v>
      </c>
      <c r="D10" s="311"/>
      <c r="E10" s="300"/>
      <c r="F10" s="2">
        <v>180</v>
      </c>
      <c r="G10" s="2">
        <v>0.8</v>
      </c>
      <c r="H10" s="2">
        <v>0</v>
      </c>
      <c r="I10" s="2">
        <v>11.4</v>
      </c>
      <c r="J10" s="2">
        <v>88.2</v>
      </c>
      <c r="K10" s="3"/>
      <c r="L10" s="1"/>
      <c r="M10" s="1"/>
    </row>
    <row r="11" spans="1:13" ht="15.75" x14ac:dyDescent="0.25">
      <c r="A11" s="252"/>
      <c r="B11" s="253"/>
      <c r="C11" s="299"/>
      <c r="D11" s="311"/>
      <c r="E11" s="300"/>
      <c r="F11" s="2"/>
      <c r="G11" s="2"/>
      <c r="H11" s="2"/>
      <c r="I11" s="2"/>
      <c r="J11" s="2"/>
      <c r="K11" s="3"/>
      <c r="L11" s="1"/>
      <c r="M11" s="1"/>
    </row>
    <row r="12" spans="1:13" ht="15.75" x14ac:dyDescent="0.25">
      <c r="A12" s="252"/>
      <c r="B12" s="253"/>
      <c r="C12" s="299" t="s">
        <v>13</v>
      </c>
      <c r="D12" s="311"/>
      <c r="E12" s="300"/>
      <c r="F12" s="2">
        <f>F10+F7</f>
        <v>620</v>
      </c>
      <c r="G12" s="2">
        <f>G10+G7</f>
        <v>9.64</v>
      </c>
      <c r="H12" s="2">
        <f>H10+H7</f>
        <v>12.45</v>
      </c>
      <c r="I12" s="2">
        <f>I10+I7</f>
        <v>66.510000000000005</v>
      </c>
      <c r="J12" s="2">
        <f>J10+J7</f>
        <v>450.01</v>
      </c>
      <c r="K12" s="236"/>
      <c r="L12" s="1"/>
      <c r="M12" s="1"/>
    </row>
    <row r="13" spans="1:13" ht="15.75" x14ac:dyDescent="0.25">
      <c r="A13" s="252"/>
      <c r="B13" s="253"/>
      <c r="C13" s="32"/>
      <c r="D13" s="33"/>
      <c r="E13" s="34"/>
      <c r="F13" s="2"/>
      <c r="G13" s="2"/>
      <c r="H13" s="2"/>
      <c r="I13" s="2"/>
      <c r="J13" s="2"/>
      <c r="K13" s="3"/>
      <c r="L13" s="1"/>
      <c r="M13" s="1"/>
    </row>
    <row r="14" spans="1:13" ht="15.75" x14ac:dyDescent="0.25">
      <c r="A14" s="306" t="s">
        <v>12</v>
      </c>
      <c r="B14" s="307"/>
      <c r="C14" s="303" t="s">
        <v>144</v>
      </c>
      <c r="D14" s="304"/>
      <c r="E14" s="305"/>
      <c r="F14" s="3">
        <v>50</v>
      </c>
      <c r="G14" s="3">
        <v>0.5</v>
      </c>
      <c r="H14" s="3">
        <v>3.1</v>
      </c>
      <c r="I14" s="3">
        <v>4.5999999999999996</v>
      </c>
      <c r="J14" s="3">
        <v>52.3</v>
      </c>
      <c r="K14" s="3">
        <v>162</v>
      </c>
      <c r="L14" s="1"/>
      <c r="M14" s="1"/>
    </row>
    <row r="15" spans="1:13" ht="15.75" x14ac:dyDescent="0.25">
      <c r="A15" s="306"/>
      <c r="B15" s="307"/>
      <c r="C15" s="303" t="s">
        <v>112</v>
      </c>
      <c r="D15" s="304"/>
      <c r="E15" s="305"/>
      <c r="F15" s="3">
        <v>200</v>
      </c>
      <c r="G15" s="3">
        <v>4.3</v>
      </c>
      <c r="H15" s="3">
        <v>2.62</v>
      </c>
      <c r="I15" s="3">
        <v>9.42</v>
      </c>
      <c r="J15" s="3">
        <v>77.5</v>
      </c>
      <c r="K15" s="3">
        <v>39</v>
      </c>
      <c r="L15" s="1"/>
      <c r="M15" s="1"/>
    </row>
    <row r="16" spans="1:13" ht="15.75" x14ac:dyDescent="0.25">
      <c r="A16" s="306"/>
      <c r="B16" s="307"/>
      <c r="C16" s="303" t="s">
        <v>58</v>
      </c>
      <c r="D16" s="304"/>
      <c r="E16" s="305"/>
      <c r="F16" s="6"/>
      <c r="G16" s="3"/>
      <c r="H16" s="3"/>
      <c r="I16" s="3"/>
      <c r="J16" s="3"/>
      <c r="K16" s="3"/>
      <c r="L16" s="1"/>
      <c r="M16" s="1"/>
    </row>
    <row r="17" spans="1:13" ht="15.75" x14ac:dyDescent="0.25">
      <c r="A17" s="299"/>
      <c r="B17" s="300"/>
      <c r="C17" s="303" t="s">
        <v>113</v>
      </c>
      <c r="D17" s="304"/>
      <c r="E17" s="305"/>
      <c r="F17" s="6" t="s">
        <v>127</v>
      </c>
      <c r="G17" s="3">
        <v>11</v>
      </c>
      <c r="H17" s="3">
        <v>9.93</v>
      </c>
      <c r="I17" s="3">
        <v>10.6</v>
      </c>
      <c r="J17" s="3">
        <v>124.38</v>
      </c>
      <c r="K17" s="3">
        <v>139</v>
      </c>
      <c r="L17" s="1"/>
      <c r="M17" s="1"/>
    </row>
    <row r="18" spans="1:13" ht="15.75" x14ac:dyDescent="0.25">
      <c r="A18" s="299"/>
      <c r="B18" s="300"/>
      <c r="C18" s="303" t="s">
        <v>77</v>
      </c>
      <c r="D18" s="304"/>
      <c r="E18" s="305"/>
      <c r="F18" s="3"/>
      <c r="G18" s="3"/>
      <c r="H18" s="3"/>
      <c r="I18" s="3"/>
      <c r="J18" s="3"/>
      <c r="K18" s="3"/>
      <c r="L18" s="1"/>
      <c r="M18" s="1"/>
    </row>
    <row r="19" spans="1:13" ht="15.75" x14ac:dyDescent="0.25">
      <c r="A19" s="254"/>
      <c r="B19" s="256"/>
      <c r="C19" s="325" t="s">
        <v>143</v>
      </c>
      <c r="D19" s="326"/>
      <c r="E19" s="327"/>
      <c r="F19" s="3">
        <v>130</v>
      </c>
      <c r="G19" s="3">
        <v>2.57</v>
      </c>
      <c r="H19" s="3">
        <v>5.59</v>
      </c>
      <c r="I19" s="3">
        <v>19.239999999999998</v>
      </c>
      <c r="J19" s="3">
        <v>178.59</v>
      </c>
      <c r="K19" s="3">
        <v>53</v>
      </c>
      <c r="L19" s="1"/>
      <c r="M19" s="1"/>
    </row>
    <row r="20" spans="1:13" ht="15.75" x14ac:dyDescent="0.25">
      <c r="A20" s="299"/>
      <c r="B20" s="300"/>
      <c r="C20" s="303" t="s">
        <v>43</v>
      </c>
      <c r="D20" s="304"/>
      <c r="E20" s="305"/>
      <c r="F20" s="3">
        <v>180</v>
      </c>
      <c r="G20" s="3">
        <v>0.43</v>
      </c>
      <c r="H20" s="3">
        <v>0</v>
      </c>
      <c r="I20" s="3">
        <v>17.399999999999999</v>
      </c>
      <c r="J20" s="3">
        <v>91</v>
      </c>
      <c r="K20" s="3">
        <v>241</v>
      </c>
      <c r="L20" s="1"/>
      <c r="M20" s="1"/>
    </row>
    <row r="21" spans="1:13" ht="15.75" x14ac:dyDescent="0.25">
      <c r="A21" s="299"/>
      <c r="B21" s="300"/>
      <c r="C21" s="303" t="s">
        <v>128</v>
      </c>
      <c r="D21" s="304"/>
      <c r="E21" s="305"/>
      <c r="F21" s="3">
        <v>30</v>
      </c>
      <c r="G21" s="3">
        <v>1.98</v>
      </c>
      <c r="H21" s="3">
        <v>0.36</v>
      </c>
      <c r="I21" s="3">
        <v>17.100000000000001</v>
      </c>
      <c r="J21" s="3">
        <v>54.3</v>
      </c>
      <c r="K21" s="3">
        <v>133</v>
      </c>
      <c r="L21" s="1"/>
      <c r="M21" s="1"/>
    </row>
    <row r="22" spans="1:13" ht="15.75" x14ac:dyDescent="0.25">
      <c r="A22" s="254"/>
      <c r="B22" s="256"/>
      <c r="C22" s="308" t="s">
        <v>149</v>
      </c>
      <c r="D22" s="309"/>
      <c r="E22" s="310"/>
      <c r="F22" s="236">
        <v>10</v>
      </c>
      <c r="G22" s="236">
        <v>0.77</v>
      </c>
      <c r="H22" s="236">
        <v>0.3</v>
      </c>
      <c r="I22" s="236">
        <v>7.98</v>
      </c>
      <c r="J22" s="236">
        <v>26.2</v>
      </c>
      <c r="K22" s="236">
        <v>133</v>
      </c>
      <c r="L22" s="1"/>
      <c r="M22" s="1"/>
    </row>
    <row r="23" spans="1:13" ht="15.75" x14ac:dyDescent="0.25">
      <c r="A23" s="254"/>
      <c r="B23" s="256"/>
      <c r="C23" s="308" t="s">
        <v>14</v>
      </c>
      <c r="D23" s="309"/>
      <c r="E23" s="310"/>
      <c r="F23" s="3">
        <v>10</v>
      </c>
      <c r="G23" s="3">
        <v>0.77</v>
      </c>
      <c r="H23" s="3">
        <v>0.3</v>
      </c>
      <c r="I23" s="3">
        <v>7.98</v>
      </c>
      <c r="J23" s="3">
        <v>26.2</v>
      </c>
      <c r="K23" s="3">
        <v>133</v>
      </c>
      <c r="L23" s="1"/>
      <c r="M23" s="1"/>
    </row>
    <row r="24" spans="1:13" ht="15.75" x14ac:dyDescent="0.25">
      <c r="A24" s="299"/>
      <c r="B24" s="300"/>
      <c r="C24" s="312" t="s">
        <v>26</v>
      </c>
      <c r="D24" s="313"/>
      <c r="E24" s="314"/>
      <c r="F24" s="2">
        <v>700</v>
      </c>
      <c r="G24" s="2">
        <f>SUM(G14:G23)</f>
        <v>22.32</v>
      </c>
      <c r="H24" s="2">
        <f>SUM(H14:H23)</f>
        <v>22.200000000000003</v>
      </c>
      <c r="I24" s="2">
        <f>SUM(I14:I23)</f>
        <v>94.320000000000007</v>
      </c>
      <c r="J24" s="2">
        <f>SUM(J14:J23)</f>
        <v>630.47</v>
      </c>
      <c r="K24" s="236"/>
      <c r="L24" s="1"/>
      <c r="M24" s="1"/>
    </row>
    <row r="25" spans="1:13" ht="15.75" x14ac:dyDescent="0.25">
      <c r="A25" s="299"/>
      <c r="B25" s="300"/>
      <c r="C25" s="303"/>
      <c r="D25" s="304"/>
      <c r="E25" s="305"/>
      <c r="F25" s="2"/>
      <c r="G25" s="2"/>
      <c r="H25" s="2"/>
      <c r="I25" s="2"/>
      <c r="J25" s="2"/>
      <c r="K25" s="3"/>
      <c r="L25" s="1"/>
      <c r="M25" s="1"/>
    </row>
    <row r="26" spans="1:13" ht="15.75" x14ac:dyDescent="0.25">
      <c r="A26" s="299"/>
      <c r="B26" s="300"/>
      <c r="C26" s="303"/>
      <c r="D26" s="304"/>
      <c r="E26" s="305"/>
      <c r="F26" s="3"/>
      <c r="G26" s="3"/>
      <c r="H26" s="3"/>
      <c r="I26" s="3"/>
      <c r="J26" s="3"/>
      <c r="K26" s="3"/>
      <c r="L26" s="1"/>
      <c r="M26" s="1"/>
    </row>
    <row r="27" spans="1:13" ht="15.75" x14ac:dyDescent="0.25">
      <c r="A27" s="299"/>
      <c r="B27" s="300"/>
      <c r="C27" s="303"/>
      <c r="D27" s="304"/>
      <c r="E27" s="305"/>
      <c r="F27" s="3"/>
      <c r="G27" s="3"/>
      <c r="H27" s="3"/>
      <c r="I27" s="3"/>
      <c r="J27" s="3"/>
      <c r="K27" s="3"/>
      <c r="L27" s="1"/>
      <c r="M27" s="1"/>
    </row>
    <row r="28" spans="1:13" ht="15.75" x14ac:dyDescent="0.25">
      <c r="A28" s="254"/>
      <c r="B28" s="256"/>
      <c r="C28" s="35"/>
      <c r="D28" s="36"/>
      <c r="E28" s="37"/>
      <c r="F28" s="3"/>
      <c r="G28" s="3"/>
      <c r="H28" s="3"/>
      <c r="I28" s="3"/>
      <c r="J28" s="3"/>
      <c r="K28" s="3"/>
      <c r="L28" s="1"/>
      <c r="M28" s="1"/>
    </row>
    <row r="29" spans="1:13" ht="15.75" x14ac:dyDescent="0.25">
      <c r="A29" s="299"/>
      <c r="B29" s="300"/>
      <c r="C29" s="312"/>
      <c r="D29" s="313"/>
      <c r="E29" s="314"/>
      <c r="F29" s="2"/>
      <c r="G29" s="2"/>
      <c r="H29" s="2"/>
      <c r="I29" s="2"/>
      <c r="J29" s="2"/>
      <c r="K29" s="3"/>
      <c r="L29" s="1"/>
      <c r="M29" s="1"/>
    </row>
    <row r="30" spans="1:13" ht="15.75" x14ac:dyDescent="0.25">
      <c r="A30" s="254"/>
      <c r="B30" s="256"/>
      <c r="C30" s="180"/>
      <c r="D30" s="181"/>
      <c r="E30" s="182"/>
      <c r="F30" s="2"/>
      <c r="G30" s="2"/>
      <c r="H30" s="2"/>
      <c r="I30" s="2"/>
      <c r="J30" s="2"/>
      <c r="K30" s="183"/>
      <c r="L30" s="1"/>
      <c r="M30" s="1"/>
    </row>
    <row r="31" spans="1:13" ht="15.75" x14ac:dyDescent="0.25">
      <c r="A31" s="254"/>
      <c r="B31" s="256"/>
      <c r="C31" s="180"/>
      <c r="D31" s="181"/>
      <c r="E31" s="182"/>
      <c r="F31" s="2"/>
      <c r="G31" s="2"/>
      <c r="H31" s="2"/>
      <c r="I31" s="2"/>
      <c r="J31" s="2"/>
      <c r="K31" s="183"/>
      <c r="L31" s="1"/>
      <c r="M31" s="1"/>
    </row>
    <row r="32" spans="1:13" ht="15.75" x14ac:dyDescent="0.25">
      <c r="A32" s="254"/>
      <c r="B32" s="256"/>
      <c r="C32" s="212"/>
      <c r="D32" s="213"/>
      <c r="E32" s="214"/>
      <c r="F32" s="2"/>
      <c r="G32" s="2"/>
      <c r="H32" s="2"/>
      <c r="I32" s="2"/>
      <c r="J32" s="2"/>
      <c r="K32" s="223"/>
      <c r="L32" s="1"/>
      <c r="M32" s="1"/>
    </row>
    <row r="33" spans="1:13" ht="15.75" x14ac:dyDescent="0.25">
      <c r="A33" s="258"/>
      <c r="B33" s="259"/>
      <c r="C33" s="180"/>
      <c r="D33" s="181"/>
      <c r="E33" s="182"/>
      <c r="F33" s="2"/>
      <c r="G33" s="2"/>
      <c r="H33" s="2"/>
      <c r="I33" s="2"/>
      <c r="J33" s="2"/>
      <c r="K33" s="183"/>
      <c r="L33" s="1"/>
      <c r="M33" s="1"/>
    </row>
    <row r="34" spans="1:13" ht="15.75" x14ac:dyDescent="0.25">
      <c r="A34" s="258"/>
      <c r="B34" s="259"/>
      <c r="C34" s="39"/>
      <c r="D34" s="40"/>
      <c r="E34" s="41"/>
      <c r="F34" s="2"/>
      <c r="G34" s="2"/>
      <c r="H34" s="2"/>
      <c r="I34" s="2"/>
      <c r="J34" s="2"/>
      <c r="K34" s="3"/>
      <c r="L34" s="1"/>
      <c r="M34" s="1"/>
    </row>
    <row r="35" spans="1:13" ht="15.75" x14ac:dyDescent="0.25">
      <c r="A35" s="4" t="s">
        <v>0</v>
      </c>
      <c r="B35" s="4"/>
      <c r="C35" s="299" t="s">
        <v>1</v>
      </c>
      <c r="D35" s="311"/>
      <c r="E35" s="300"/>
      <c r="F35" s="2" t="s">
        <v>2</v>
      </c>
      <c r="G35" s="312" t="s">
        <v>5</v>
      </c>
      <c r="H35" s="313"/>
      <c r="I35" s="314"/>
      <c r="J35" s="39" t="s">
        <v>9</v>
      </c>
      <c r="K35" s="121" t="s">
        <v>11</v>
      </c>
      <c r="L35" s="122"/>
      <c r="M35" s="2" t="s">
        <v>44</v>
      </c>
    </row>
    <row r="36" spans="1:13" ht="15.75" x14ac:dyDescent="0.25">
      <c r="A36" s="258"/>
      <c r="B36" s="259"/>
      <c r="C36" s="39"/>
      <c r="D36" s="40"/>
      <c r="E36" s="41"/>
      <c r="F36" s="2"/>
      <c r="G36" s="2" t="s">
        <v>6</v>
      </c>
      <c r="H36" s="2" t="s">
        <v>7</v>
      </c>
      <c r="I36" s="2" t="s">
        <v>8</v>
      </c>
      <c r="J36" s="38" t="s">
        <v>10</v>
      </c>
      <c r="K36" s="2"/>
      <c r="L36" s="2"/>
      <c r="M36" s="2"/>
    </row>
    <row r="37" spans="1:13" ht="15.75" x14ac:dyDescent="0.25">
      <c r="A37" s="336"/>
      <c r="B37" s="338"/>
      <c r="C37" s="303"/>
      <c r="D37" s="304"/>
      <c r="E37" s="305"/>
      <c r="F37" s="2"/>
      <c r="G37" s="2"/>
      <c r="H37" s="2"/>
      <c r="I37" s="2"/>
      <c r="J37" s="2"/>
      <c r="K37" s="3"/>
      <c r="L37" s="1"/>
      <c r="M37" s="1"/>
    </row>
    <row r="38" spans="1:13" ht="15.75" x14ac:dyDescent="0.25">
      <c r="A38" s="306" t="s">
        <v>157</v>
      </c>
      <c r="B38" s="307"/>
      <c r="C38" s="303" t="s">
        <v>79</v>
      </c>
      <c r="D38" s="304"/>
      <c r="E38" s="305"/>
      <c r="F38" s="6">
        <v>50</v>
      </c>
      <c r="G38" s="3">
        <v>0.68</v>
      </c>
      <c r="H38" s="3">
        <v>3.18</v>
      </c>
      <c r="I38" s="3">
        <v>4.09</v>
      </c>
      <c r="J38" s="3">
        <v>47.64</v>
      </c>
      <c r="K38" s="3">
        <v>37</v>
      </c>
      <c r="L38" s="1"/>
      <c r="M38" s="1"/>
    </row>
    <row r="39" spans="1:13" s="289" customFormat="1" ht="15.75" x14ac:dyDescent="0.25">
      <c r="A39" s="357" t="s">
        <v>158</v>
      </c>
      <c r="B39" s="358"/>
      <c r="C39" s="344" t="s">
        <v>65</v>
      </c>
      <c r="D39" s="345"/>
      <c r="E39" s="346"/>
      <c r="F39" s="287">
        <v>150</v>
      </c>
      <c r="G39" s="287">
        <v>11.1</v>
      </c>
      <c r="H39" s="287">
        <v>15.3</v>
      </c>
      <c r="I39" s="287">
        <v>5.01</v>
      </c>
      <c r="J39" s="287">
        <v>212.13</v>
      </c>
      <c r="K39" s="287">
        <v>18</v>
      </c>
      <c r="L39" s="288"/>
      <c r="M39" s="288"/>
    </row>
    <row r="40" spans="1:13" ht="15.75" x14ac:dyDescent="0.25">
      <c r="A40" s="252"/>
      <c r="B40" s="253"/>
      <c r="C40" s="325" t="s">
        <v>114</v>
      </c>
      <c r="D40" s="326"/>
      <c r="E40" s="327"/>
      <c r="F40" s="3"/>
      <c r="G40" s="3"/>
      <c r="H40" s="3"/>
      <c r="I40" s="3"/>
      <c r="J40" s="3"/>
      <c r="K40" s="3"/>
      <c r="L40" s="1"/>
      <c r="M40" s="1"/>
    </row>
    <row r="41" spans="1:13" s="289" customFormat="1" ht="15.75" x14ac:dyDescent="0.25">
      <c r="A41" s="290"/>
      <c r="B41" s="291"/>
      <c r="C41" s="347" t="s">
        <v>159</v>
      </c>
      <c r="D41" s="348"/>
      <c r="E41" s="349"/>
      <c r="F41" s="287">
        <v>180</v>
      </c>
      <c r="G41" s="287">
        <v>0.32</v>
      </c>
      <c r="H41" s="287">
        <v>0.11</v>
      </c>
      <c r="I41" s="287">
        <v>24.61</v>
      </c>
      <c r="J41" s="287">
        <v>97.01</v>
      </c>
      <c r="K41" s="287">
        <v>285</v>
      </c>
      <c r="L41" s="288"/>
      <c r="M41" s="288"/>
    </row>
    <row r="42" spans="1:13" ht="15.75" x14ac:dyDescent="0.25">
      <c r="A42" s="299"/>
      <c r="B42" s="300"/>
      <c r="C42" s="303" t="s">
        <v>128</v>
      </c>
      <c r="D42" s="304"/>
      <c r="E42" s="305"/>
      <c r="F42" s="3">
        <v>20</v>
      </c>
      <c r="G42" s="3">
        <v>1.32</v>
      </c>
      <c r="H42" s="3">
        <v>0.24</v>
      </c>
      <c r="I42" s="3">
        <v>6.84</v>
      </c>
      <c r="J42" s="3">
        <v>36.200000000000003</v>
      </c>
      <c r="K42" s="3">
        <v>133</v>
      </c>
      <c r="L42" s="1"/>
      <c r="M42" s="1"/>
    </row>
    <row r="43" spans="1:13" ht="15.75" x14ac:dyDescent="0.25">
      <c r="A43" s="299"/>
      <c r="B43" s="300"/>
      <c r="C43" s="303" t="s">
        <v>27</v>
      </c>
      <c r="D43" s="304"/>
      <c r="E43" s="305"/>
      <c r="F43" s="236">
        <v>20</v>
      </c>
      <c r="G43" s="236">
        <v>1.54</v>
      </c>
      <c r="H43" s="236">
        <v>0.6</v>
      </c>
      <c r="I43" s="236">
        <v>9.9600000000000009</v>
      </c>
      <c r="J43" s="236">
        <v>52.4</v>
      </c>
      <c r="K43" s="236">
        <v>133</v>
      </c>
      <c r="L43" s="1"/>
      <c r="M43" s="1"/>
    </row>
    <row r="44" spans="1:13" ht="15.75" x14ac:dyDescent="0.25">
      <c r="A44" s="299"/>
      <c r="B44" s="300"/>
      <c r="C44" s="303" t="s">
        <v>83</v>
      </c>
      <c r="D44" s="304"/>
      <c r="E44" s="305"/>
      <c r="F44" s="3">
        <v>130</v>
      </c>
      <c r="G44" s="3">
        <v>1.95</v>
      </c>
      <c r="H44" s="3">
        <v>0.23</v>
      </c>
      <c r="I44" s="3">
        <v>23.56</v>
      </c>
      <c r="J44" s="3">
        <v>94.8</v>
      </c>
      <c r="K44" s="3">
        <v>135</v>
      </c>
      <c r="L44" s="1"/>
      <c r="M44" s="1"/>
    </row>
    <row r="45" spans="1:13" ht="15.75" x14ac:dyDescent="0.25">
      <c r="A45" s="299"/>
      <c r="B45" s="300"/>
      <c r="C45" s="312" t="s">
        <v>197</v>
      </c>
      <c r="D45" s="313"/>
      <c r="E45" s="314"/>
      <c r="F45" s="2">
        <f>SUM(F38:F44)</f>
        <v>550</v>
      </c>
      <c r="G45" s="2">
        <f>SUM(G38:G44)</f>
        <v>16.91</v>
      </c>
      <c r="H45" s="2">
        <f>SUM(H38:H44)</f>
        <v>19.66</v>
      </c>
      <c r="I45" s="2">
        <f>SUM(I38:I44)</f>
        <v>74.069999999999993</v>
      </c>
      <c r="J45" s="2">
        <f>SUM(J38:J44)</f>
        <v>540.17999999999995</v>
      </c>
      <c r="K45" s="3"/>
      <c r="L45" s="1"/>
      <c r="M45" s="1"/>
    </row>
    <row r="46" spans="1:13" ht="15.75" x14ac:dyDescent="0.25">
      <c r="A46" s="299"/>
      <c r="B46" s="300"/>
      <c r="C46" s="306" t="s">
        <v>158</v>
      </c>
      <c r="D46" s="317"/>
      <c r="E46" s="307"/>
      <c r="F46" s="2"/>
      <c r="G46" s="2"/>
      <c r="H46" s="2"/>
      <c r="I46" s="2"/>
      <c r="J46" s="2"/>
      <c r="K46" s="3"/>
      <c r="L46" s="1"/>
      <c r="M46" s="1"/>
    </row>
    <row r="47" spans="1:13" ht="18.75" x14ac:dyDescent="0.3">
      <c r="A47" s="254"/>
      <c r="B47" s="256"/>
      <c r="C47" s="318" t="s">
        <v>45</v>
      </c>
      <c r="D47" s="319"/>
      <c r="E47" s="320"/>
      <c r="F47" s="44">
        <f>F45+F24+F12</f>
        <v>1870</v>
      </c>
      <c r="G47" s="292">
        <f>G45+G24+G12</f>
        <v>48.870000000000005</v>
      </c>
      <c r="H47" s="44">
        <f>H45+H24+H12</f>
        <v>54.31</v>
      </c>
      <c r="I47" s="44">
        <f>I45+I24+I12</f>
        <v>234.89999999999998</v>
      </c>
      <c r="J47" s="44">
        <f>J45+J24+J12</f>
        <v>1620.66</v>
      </c>
      <c r="K47" s="3"/>
      <c r="L47" s="1"/>
      <c r="M47" s="1"/>
    </row>
    <row r="48" spans="1:13" ht="18.75" x14ac:dyDescent="0.3">
      <c r="A48" s="254"/>
      <c r="B48" s="256"/>
      <c r="C48" s="143"/>
      <c r="D48" s="144"/>
      <c r="E48" s="145"/>
      <c r="F48" s="44"/>
      <c r="G48" s="44"/>
      <c r="H48" s="44"/>
      <c r="I48" s="44"/>
      <c r="J48" s="44"/>
      <c r="K48" s="152"/>
      <c r="L48" s="1"/>
      <c r="M48" s="1"/>
    </row>
    <row r="49" spans="1:13" ht="18.75" x14ac:dyDescent="0.3">
      <c r="A49" s="254"/>
      <c r="B49" s="256"/>
      <c r="C49" s="143"/>
      <c r="D49" s="144"/>
      <c r="E49" s="145"/>
      <c r="F49" s="44"/>
      <c r="G49" s="44"/>
      <c r="H49" s="44"/>
      <c r="I49" s="44"/>
      <c r="J49" s="44"/>
      <c r="K49" s="152"/>
      <c r="L49" s="1"/>
      <c r="M49" s="1"/>
    </row>
    <row r="50" spans="1:13" ht="18.75" x14ac:dyDescent="0.3">
      <c r="A50" s="254"/>
      <c r="B50" s="256"/>
      <c r="C50" s="143"/>
      <c r="D50" s="144"/>
      <c r="E50" s="145"/>
      <c r="F50" s="44"/>
      <c r="G50" s="44"/>
      <c r="H50" s="44"/>
      <c r="I50" s="44"/>
      <c r="J50" s="44"/>
      <c r="K50" s="152"/>
      <c r="L50" s="1"/>
      <c r="M50" s="1"/>
    </row>
    <row r="51" spans="1:13" ht="18.75" x14ac:dyDescent="0.3">
      <c r="A51" s="254"/>
      <c r="B51" s="256"/>
      <c r="C51" s="143"/>
      <c r="D51" s="144"/>
      <c r="E51" s="145"/>
      <c r="F51" s="44"/>
      <c r="G51" s="44"/>
      <c r="H51" s="44"/>
      <c r="I51" s="44"/>
      <c r="J51" s="44"/>
      <c r="K51" s="152"/>
      <c r="L51" s="1"/>
      <c r="M51" s="1"/>
    </row>
    <row r="52" spans="1:13" ht="18.75" x14ac:dyDescent="0.3">
      <c r="A52" s="254"/>
      <c r="B52" s="256"/>
      <c r="C52" s="143"/>
      <c r="D52" s="144"/>
      <c r="E52" s="145"/>
      <c r="F52" s="44"/>
      <c r="G52" s="44"/>
      <c r="H52" s="44"/>
      <c r="I52" s="44"/>
      <c r="J52" s="44"/>
      <c r="K52" s="152"/>
      <c r="L52" s="1"/>
      <c r="M52" s="1"/>
    </row>
    <row r="53" spans="1:13" ht="18.75" x14ac:dyDescent="0.3">
      <c r="A53" s="254"/>
      <c r="B53" s="256"/>
      <c r="C53" s="143"/>
      <c r="D53" s="144"/>
      <c r="E53" s="145"/>
      <c r="F53" s="44"/>
      <c r="G53" s="44"/>
      <c r="H53" s="44"/>
      <c r="I53" s="44"/>
      <c r="J53" s="44"/>
      <c r="K53" s="152"/>
      <c r="L53" s="1"/>
      <c r="M53" s="1"/>
    </row>
    <row r="54" spans="1:13" ht="18.75" x14ac:dyDescent="0.3">
      <c r="A54" s="254"/>
      <c r="B54" s="256"/>
      <c r="C54" s="143"/>
      <c r="D54" s="144"/>
      <c r="E54" s="145"/>
      <c r="F54" s="44"/>
      <c r="G54" s="44"/>
      <c r="H54" s="44"/>
      <c r="I54" s="44"/>
      <c r="J54" s="44"/>
      <c r="K54" s="152"/>
      <c r="L54" s="1"/>
      <c r="M54" s="1"/>
    </row>
    <row r="55" spans="1:13" ht="18.75" x14ac:dyDescent="0.3">
      <c r="A55" s="254"/>
      <c r="B55" s="256"/>
      <c r="C55" s="143"/>
      <c r="D55" s="144"/>
      <c r="E55" s="145"/>
      <c r="F55" s="44"/>
      <c r="G55" s="44"/>
      <c r="H55" s="44"/>
      <c r="I55" s="44"/>
      <c r="J55" s="44"/>
      <c r="K55" s="152"/>
      <c r="L55" s="1"/>
      <c r="M55" s="1"/>
    </row>
    <row r="56" spans="1:13" ht="18.75" x14ac:dyDescent="0.3">
      <c r="A56" s="254"/>
      <c r="B56" s="256"/>
      <c r="C56" s="143"/>
      <c r="D56" s="144"/>
      <c r="E56" s="145"/>
      <c r="F56" s="44"/>
      <c r="G56" s="44"/>
      <c r="H56" s="44"/>
      <c r="I56" s="44"/>
      <c r="J56" s="44"/>
      <c r="K56" s="152"/>
      <c r="L56" s="1"/>
      <c r="M56" s="1"/>
    </row>
    <row r="57" spans="1:13" ht="18.75" x14ac:dyDescent="0.3">
      <c r="A57" s="254"/>
      <c r="B57" s="256"/>
      <c r="C57" s="143"/>
      <c r="D57" s="144"/>
      <c r="E57" s="145"/>
      <c r="F57" s="44"/>
      <c r="G57" s="44"/>
      <c r="H57" s="44"/>
      <c r="I57" s="44"/>
      <c r="J57" s="44"/>
      <c r="K57" s="152"/>
      <c r="L57" s="1"/>
      <c r="M57" s="1"/>
    </row>
    <row r="58" spans="1:13" ht="18.75" x14ac:dyDescent="0.3">
      <c r="A58" s="254"/>
      <c r="B58" s="256"/>
      <c r="C58" s="143"/>
      <c r="D58" s="144"/>
      <c r="E58" s="145"/>
      <c r="F58" s="44"/>
      <c r="G58" s="44"/>
      <c r="H58" s="44"/>
      <c r="I58" s="44"/>
      <c r="J58" s="44"/>
      <c r="K58" s="152"/>
      <c r="L58" s="1"/>
      <c r="M58" s="1"/>
    </row>
    <row r="59" spans="1:13" ht="18.75" x14ac:dyDescent="0.3">
      <c r="A59" s="254"/>
      <c r="B59" s="256"/>
      <c r="C59" s="143"/>
      <c r="D59" s="144"/>
      <c r="E59" s="145"/>
      <c r="F59" s="44"/>
      <c r="G59" s="44"/>
      <c r="H59" s="44"/>
      <c r="I59" s="44"/>
      <c r="J59" s="44"/>
      <c r="K59" s="152"/>
      <c r="L59" s="1"/>
      <c r="M59" s="1"/>
    </row>
    <row r="60" spans="1:13" ht="18.75" x14ac:dyDescent="0.3">
      <c r="A60" s="254"/>
      <c r="B60" s="256"/>
      <c r="C60" s="143"/>
      <c r="D60" s="144"/>
      <c r="E60" s="145"/>
      <c r="F60" s="44"/>
      <c r="G60" s="44"/>
      <c r="H60" s="44"/>
      <c r="I60" s="44"/>
      <c r="J60" s="44"/>
      <c r="K60" s="152"/>
      <c r="L60" s="1"/>
      <c r="M60" s="1"/>
    </row>
    <row r="61" spans="1:13" ht="18.75" x14ac:dyDescent="0.3">
      <c r="A61" s="254"/>
      <c r="B61" s="256"/>
      <c r="C61" s="143"/>
      <c r="D61" s="144"/>
      <c r="E61" s="145"/>
      <c r="F61" s="44"/>
      <c r="G61" s="44"/>
      <c r="H61" s="44"/>
      <c r="I61" s="44"/>
      <c r="J61" s="44"/>
      <c r="K61" s="152"/>
      <c r="L61" s="1"/>
      <c r="M61" s="1"/>
    </row>
    <row r="62" spans="1:13" ht="18.75" x14ac:dyDescent="0.3">
      <c r="A62" s="254"/>
      <c r="B62" s="256"/>
      <c r="C62" s="143"/>
      <c r="D62" s="144"/>
      <c r="E62" s="145"/>
      <c r="F62" s="44"/>
      <c r="G62" s="44"/>
      <c r="H62" s="44"/>
      <c r="I62" s="44"/>
      <c r="J62" s="44"/>
      <c r="K62" s="152"/>
      <c r="L62" s="1"/>
      <c r="M62" s="1"/>
    </row>
    <row r="63" spans="1:13" ht="18.75" x14ac:dyDescent="0.3">
      <c r="A63" s="254"/>
      <c r="B63" s="256"/>
      <c r="C63" s="143"/>
      <c r="D63" s="144"/>
      <c r="E63" s="145"/>
      <c r="F63" s="44"/>
      <c r="G63" s="44"/>
      <c r="H63" s="44"/>
      <c r="I63" s="44"/>
      <c r="J63" s="44"/>
      <c r="K63" s="152"/>
      <c r="L63" s="1"/>
      <c r="M63" s="1"/>
    </row>
    <row r="64" spans="1:13" ht="15.75" x14ac:dyDescent="0.25">
      <c r="A64" s="260" t="s">
        <v>0</v>
      </c>
      <c r="B64" s="260"/>
      <c r="C64" s="299" t="s">
        <v>1</v>
      </c>
      <c r="D64" s="311"/>
      <c r="E64" s="300"/>
      <c r="F64" s="2" t="s">
        <v>2</v>
      </c>
      <c r="G64" s="312" t="s">
        <v>5</v>
      </c>
      <c r="H64" s="313"/>
      <c r="I64" s="314"/>
      <c r="J64" s="137" t="s">
        <v>9</v>
      </c>
      <c r="K64" s="121" t="s">
        <v>11</v>
      </c>
      <c r="L64" s="122"/>
      <c r="M64" s="2" t="s">
        <v>44</v>
      </c>
    </row>
    <row r="65" spans="1:13" ht="15.75" x14ac:dyDescent="0.25">
      <c r="A65" s="254" t="s">
        <v>76</v>
      </c>
      <c r="B65" s="256"/>
      <c r="C65" s="137"/>
      <c r="D65" s="138"/>
      <c r="E65" s="139"/>
      <c r="F65" s="2"/>
      <c r="G65" s="2" t="s">
        <v>6</v>
      </c>
      <c r="H65" s="2" t="s">
        <v>7</v>
      </c>
      <c r="I65" s="2" t="s">
        <v>8</v>
      </c>
      <c r="J65" s="136" t="s">
        <v>10</v>
      </c>
      <c r="K65" s="2"/>
      <c r="L65" s="2"/>
      <c r="M65" s="2"/>
    </row>
    <row r="66" spans="1:13" ht="15.75" x14ac:dyDescent="0.25">
      <c r="A66" s="306" t="s">
        <v>57</v>
      </c>
      <c r="B66" s="307"/>
      <c r="C66" s="303"/>
      <c r="D66" s="304"/>
      <c r="E66" s="305"/>
      <c r="F66" s="91"/>
      <c r="G66" s="91"/>
      <c r="H66" s="91"/>
      <c r="I66" s="91"/>
      <c r="J66" s="91"/>
      <c r="K66" s="91"/>
      <c r="L66" s="1"/>
      <c r="M66" s="1"/>
    </row>
    <row r="67" spans="1:13" s="298" customFormat="1" ht="15.75" x14ac:dyDescent="0.25">
      <c r="A67" s="359" t="s">
        <v>48</v>
      </c>
      <c r="B67" s="360"/>
      <c r="C67" s="341" t="s">
        <v>115</v>
      </c>
      <c r="D67" s="342"/>
      <c r="E67" s="343"/>
      <c r="F67" s="296">
        <v>150</v>
      </c>
      <c r="G67" s="296">
        <v>3.26</v>
      </c>
      <c r="H67" s="296">
        <v>3</v>
      </c>
      <c r="I67" s="296">
        <v>18.29</v>
      </c>
      <c r="J67" s="296">
        <v>111.47</v>
      </c>
      <c r="K67" s="296">
        <v>91</v>
      </c>
      <c r="L67" s="297"/>
      <c r="M67" s="297"/>
    </row>
    <row r="68" spans="1:13" ht="15.75" x14ac:dyDescent="0.25">
      <c r="A68" s="306"/>
      <c r="B68" s="307"/>
      <c r="C68" s="303" t="s">
        <v>146</v>
      </c>
      <c r="D68" s="304"/>
      <c r="E68" s="305"/>
      <c r="F68" s="91">
        <v>200</v>
      </c>
      <c r="G68" s="91">
        <v>1.3</v>
      </c>
      <c r="H68" s="91">
        <v>1.3</v>
      </c>
      <c r="I68" s="91">
        <v>14</v>
      </c>
      <c r="J68" s="91">
        <v>92</v>
      </c>
      <c r="K68" s="91">
        <v>253</v>
      </c>
      <c r="L68" s="1"/>
      <c r="M68" s="1"/>
    </row>
    <row r="69" spans="1:13" ht="15.75" x14ac:dyDescent="0.25">
      <c r="A69" s="252"/>
      <c r="B69" s="253"/>
      <c r="C69" s="325" t="s">
        <v>147</v>
      </c>
      <c r="D69" s="326"/>
      <c r="E69" s="327"/>
      <c r="F69" s="235" t="s">
        <v>162</v>
      </c>
      <c r="G69" s="91">
        <v>5.16</v>
      </c>
      <c r="H69" s="91">
        <v>6.1</v>
      </c>
      <c r="I69" s="91">
        <v>14.91</v>
      </c>
      <c r="J69" s="91">
        <v>156.80000000000001</v>
      </c>
      <c r="K69" s="1">
        <v>3</v>
      </c>
      <c r="L69" s="1"/>
      <c r="M69" s="1"/>
    </row>
    <row r="70" spans="1:13" ht="15.75" x14ac:dyDescent="0.25">
      <c r="A70" s="252"/>
      <c r="B70" s="253"/>
      <c r="C70" s="325" t="s">
        <v>81</v>
      </c>
      <c r="D70" s="339"/>
      <c r="E70" s="340"/>
      <c r="F70" s="179"/>
      <c r="G70" s="179"/>
      <c r="H70" s="179"/>
      <c r="I70" s="179"/>
      <c r="J70" s="179"/>
      <c r="K70" s="1"/>
      <c r="L70" s="1"/>
      <c r="M70" s="1"/>
    </row>
    <row r="71" spans="1:13" ht="15.75" x14ac:dyDescent="0.25">
      <c r="A71" s="252"/>
      <c r="B71" s="253"/>
      <c r="C71" s="312" t="s">
        <v>47</v>
      </c>
      <c r="D71" s="313"/>
      <c r="E71" s="314"/>
      <c r="F71" s="2">
        <v>400</v>
      </c>
      <c r="G71" s="2">
        <f>SUM(G67:G70)</f>
        <v>9.7199999999999989</v>
      </c>
      <c r="H71" s="2">
        <f>SUM(H67:H70)</f>
        <v>10.399999999999999</v>
      </c>
      <c r="I71" s="2">
        <f>SUM(I67:I70)</f>
        <v>47.2</v>
      </c>
      <c r="J71" s="2">
        <f>SUM(J67:J70)</f>
        <v>360.27</v>
      </c>
      <c r="K71" s="91"/>
      <c r="L71" s="1"/>
      <c r="M71" s="1"/>
    </row>
    <row r="72" spans="1:13" ht="15.75" x14ac:dyDescent="0.25">
      <c r="A72" s="252"/>
      <c r="B72" s="253"/>
      <c r="C72" s="79"/>
      <c r="D72" s="80"/>
      <c r="E72" s="81"/>
      <c r="F72" s="2"/>
      <c r="G72" s="2"/>
      <c r="H72" s="2"/>
      <c r="I72" s="2"/>
      <c r="J72" s="2"/>
      <c r="K72" s="91"/>
      <c r="L72" s="1"/>
      <c r="M72" s="1"/>
    </row>
    <row r="73" spans="1:13" ht="15.75" x14ac:dyDescent="0.25">
      <c r="A73" s="306" t="s">
        <v>25</v>
      </c>
      <c r="B73" s="307"/>
      <c r="C73" s="303" t="s">
        <v>212</v>
      </c>
      <c r="D73" s="304"/>
      <c r="E73" s="305"/>
      <c r="F73" s="91">
        <v>173</v>
      </c>
      <c r="G73" s="91">
        <v>1.36</v>
      </c>
      <c r="H73" s="91">
        <v>0.85</v>
      </c>
      <c r="I73" s="91">
        <v>17.510000000000002</v>
      </c>
      <c r="J73" s="91">
        <v>89.96</v>
      </c>
      <c r="K73" s="91">
        <v>137</v>
      </c>
      <c r="L73" s="1"/>
      <c r="M73" s="1"/>
    </row>
    <row r="74" spans="1:13" ht="15.75" x14ac:dyDescent="0.25">
      <c r="A74" s="306"/>
      <c r="B74" s="307"/>
      <c r="C74" s="312" t="s">
        <v>38</v>
      </c>
      <c r="D74" s="313"/>
      <c r="E74" s="314"/>
      <c r="F74" s="2">
        <v>173</v>
      </c>
      <c r="G74" s="2">
        <v>1.36</v>
      </c>
      <c r="H74" s="2">
        <v>0.85</v>
      </c>
      <c r="I74" s="2">
        <v>17.510000000000002</v>
      </c>
      <c r="J74" s="2">
        <v>89.96</v>
      </c>
      <c r="K74" s="91"/>
      <c r="L74" s="1"/>
      <c r="M74" s="1"/>
    </row>
    <row r="75" spans="1:13" ht="15.75" x14ac:dyDescent="0.25">
      <c r="A75" s="252"/>
      <c r="B75" s="253"/>
      <c r="C75" s="303"/>
      <c r="D75" s="304"/>
      <c r="E75" s="305"/>
      <c r="F75" s="2"/>
      <c r="G75" s="2"/>
      <c r="H75" s="2"/>
      <c r="I75" s="2"/>
      <c r="J75" s="2"/>
      <c r="K75" s="91"/>
      <c r="L75" s="1"/>
      <c r="M75" s="1"/>
    </row>
    <row r="76" spans="1:13" ht="15.75" x14ac:dyDescent="0.25">
      <c r="A76" s="252"/>
      <c r="B76" s="253"/>
      <c r="C76" s="76" t="s">
        <v>13</v>
      </c>
      <c r="D76" s="77"/>
      <c r="E76" s="78"/>
      <c r="F76" s="2">
        <f>F74+F71</f>
        <v>573</v>
      </c>
      <c r="G76" s="2">
        <f>G74+G71</f>
        <v>11.079999999999998</v>
      </c>
      <c r="H76" s="2">
        <f>H74+H71</f>
        <v>11.249999999999998</v>
      </c>
      <c r="I76" s="2">
        <f>I74+I71</f>
        <v>64.710000000000008</v>
      </c>
      <c r="J76" s="2">
        <f>J74+J71</f>
        <v>450.22999999999996</v>
      </c>
      <c r="K76" s="91"/>
      <c r="L76" s="1"/>
      <c r="M76" s="1"/>
    </row>
    <row r="77" spans="1:13" ht="15.75" x14ac:dyDescent="0.25">
      <c r="A77" s="252"/>
      <c r="B77" s="253"/>
      <c r="C77" s="79"/>
      <c r="D77" s="80"/>
      <c r="E77" s="81"/>
      <c r="F77" s="2"/>
      <c r="G77" s="2"/>
      <c r="H77" s="2"/>
      <c r="I77" s="2"/>
      <c r="J77" s="2"/>
      <c r="K77" s="91"/>
      <c r="L77" s="1"/>
      <c r="M77" s="1"/>
    </row>
    <row r="78" spans="1:13" ht="15.75" x14ac:dyDescent="0.25">
      <c r="A78" s="306" t="s">
        <v>12</v>
      </c>
      <c r="B78" s="307"/>
      <c r="C78" s="303" t="s">
        <v>20</v>
      </c>
      <c r="D78" s="304"/>
      <c r="E78" s="305"/>
      <c r="F78" s="91">
        <v>50</v>
      </c>
      <c r="G78" s="91">
        <v>0.7</v>
      </c>
      <c r="H78" s="91">
        <v>2.5</v>
      </c>
      <c r="I78" s="91">
        <v>6.32</v>
      </c>
      <c r="J78" s="91">
        <v>50.7</v>
      </c>
      <c r="K78" s="91">
        <v>150</v>
      </c>
      <c r="L78" s="1"/>
      <c r="M78" s="1"/>
    </row>
    <row r="79" spans="1:13" ht="15.75" x14ac:dyDescent="0.25">
      <c r="A79" s="306"/>
      <c r="B79" s="307"/>
      <c r="C79" s="303" t="s">
        <v>56</v>
      </c>
      <c r="D79" s="304"/>
      <c r="E79" s="305"/>
      <c r="F79" s="6">
        <v>180</v>
      </c>
      <c r="G79" s="91">
        <v>5.16</v>
      </c>
      <c r="H79" s="91">
        <v>4.68</v>
      </c>
      <c r="I79" s="91">
        <v>21</v>
      </c>
      <c r="J79" s="91">
        <v>134</v>
      </c>
      <c r="K79" s="91">
        <v>47</v>
      </c>
      <c r="L79" s="1"/>
      <c r="M79" s="1"/>
    </row>
    <row r="80" spans="1:13" ht="15.75" x14ac:dyDescent="0.25">
      <c r="A80" s="350"/>
      <c r="B80" s="351"/>
      <c r="C80" s="303" t="s">
        <v>82</v>
      </c>
      <c r="D80" s="304"/>
      <c r="E80" s="305"/>
      <c r="F80" s="91"/>
      <c r="G80" s="91"/>
      <c r="H80" s="91"/>
      <c r="I80" s="91"/>
      <c r="J80" s="91"/>
      <c r="K80" s="91"/>
      <c r="L80" s="1"/>
      <c r="M80" s="1"/>
    </row>
    <row r="81" spans="1:13" ht="15.75" x14ac:dyDescent="0.25">
      <c r="A81" s="355"/>
      <c r="B81" s="356"/>
      <c r="C81" s="303" t="s">
        <v>145</v>
      </c>
      <c r="D81" s="304"/>
      <c r="E81" s="305"/>
      <c r="F81" s="91">
        <v>70</v>
      </c>
      <c r="G81" s="91">
        <v>8.19</v>
      </c>
      <c r="H81" s="91">
        <v>9.49</v>
      </c>
      <c r="I81" s="91">
        <v>7.31</v>
      </c>
      <c r="J81" s="91">
        <v>150.5</v>
      </c>
      <c r="K81" s="91">
        <v>174</v>
      </c>
      <c r="L81" s="1"/>
      <c r="M81" s="1"/>
    </row>
    <row r="82" spans="1:13" ht="15.75" x14ac:dyDescent="0.25">
      <c r="A82" s="254"/>
      <c r="B82" s="256"/>
      <c r="C82" s="308" t="s">
        <v>23</v>
      </c>
      <c r="D82" s="309"/>
      <c r="E82" s="310"/>
      <c r="F82" s="91">
        <v>130</v>
      </c>
      <c r="G82" s="91">
        <v>3.3</v>
      </c>
      <c r="H82" s="91">
        <v>5.67</v>
      </c>
      <c r="I82" s="91">
        <v>19.5</v>
      </c>
      <c r="J82" s="91">
        <v>151.5</v>
      </c>
      <c r="K82" s="91">
        <v>206</v>
      </c>
      <c r="L82" s="1"/>
      <c r="M82" s="1"/>
    </row>
    <row r="83" spans="1:13" ht="15.75" x14ac:dyDescent="0.25">
      <c r="A83" s="254"/>
      <c r="B83" s="256"/>
      <c r="C83" s="303" t="s">
        <v>120</v>
      </c>
      <c r="D83" s="304"/>
      <c r="E83" s="305"/>
      <c r="F83" s="91">
        <v>180</v>
      </c>
      <c r="G83" s="91">
        <v>7.0000000000000007E-2</v>
      </c>
      <c r="H83" s="91">
        <v>0.06</v>
      </c>
      <c r="I83" s="91">
        <v>16.71</v>
      </c>
      <c r="J83" s="91">
        <v>64</v>
      </c>
      <c r="K83" s="91">
        <v>17</v>
      </c>
      <c r="L83" s="1"/>
      <c r="M83" s="1"/>
    </row>
    <row r="84" spans="1:13" ht="15.75" x14ac:dyDescent="0.25">
      <c r="A84" s="254"/>
      <c r="B84" s="256"/>
      <c r="C84" s="308" t="s">
        <v>27</v>
      </c>
      <c r="D84" s="328"/>
      <c r="E84" s="329"/>
      <c r="F84" s="91">
        <v>10</v>
      </c>
      <c r="G84" s="91">
        <v>0.77</v>
      </c>
      <c r="H84" s="91">
        <v>0.3</v>
      </c>
      <c r="I84" s="91">
        <v>7.98</v>
      </c>
      <c r="J84" s="91">
        <v>26.2</v>
      </c>
      <c r="K84" s="91">
        <v>133</v>
      </c>
      <c r="L84" s="1"/>
      <c r="M84" s="1"/>
    </row>
    <row r="85" spans="1:13" ht="15.75" x14ac:dyDescent="0.25">
      <c r="A85" s="254"/>
      <c r="B85" s="256"/>
      <c r="C85" s="308" t="s">
        <v>128</v>
      </c>
      <c r="D85" s="309"/>
      <c r="E85" s="310"/>
      <c r="F85" s="91">
        <v>15</v>
      </c>
      <c r="G85" s="91">
        <v>0.99</v>
      </c>
      <c r="H85" s="91">
        <v>0.18</v>
      </c>
      <c r="I85" s="91">
        <v>5.13</v>
      </c>
      <c r="J85" s="91">
        <v>27.1</v>
      </c>
      <c r="K85" s="91">
        <v>133</v>
      </c>
      <c r="L85" s="1"/>
      <c r="M85" s="1"/>
    </row>
    <row r="86" spans="1:13" ht="15.75" x14ac:dyDescent="0.25">
      <c r="A86" s="254"/>
      <c r="B86" s="256"/>
      <c r="C86" s="308" t="s">
        <v>15</v>
      </c>
      <c r="D86" s="309"/>
      <c r="E86" s="310"/>
      <c r="F86" s="236">
        <v>10</v>
      </c>
      <c r="G86" s="236">
        <v>0.77</v>
      </c>
      <c r="H86" s="236">
        <v>0.3</v>
      </c>
      <c r="I86" s="236">
        <v>7.98</v>
      </c>
      <c r="J86" s="236">
        <v>26.2</v>
      </c>
      <c r="K86" s="236">
        <v>133</v>
      </c>
      <c r="L86" s="1"/>
      <c r="M86" s="1"/>
    </row>
    <row r="87" spans="1:13" ht="15.75" x14ac:dyDescent="0.25">
      <c r="A87" s="254"/>
      <c r="B87" s="256"/>
      <c r="C87" s="312" t="s">
        <v>52</v>
      </c>
      <c r="D87" s="313"/>
      <c r="E87" s="314"/>
      <c r="F87" s="2">
        <f>SUM(F78:F86)</f>
        <v>645</v>
      </c>
      <c r="G87" s="2">
        <f>SUM(G78:G86)</f>
        <v>19.95</v>
      </c>
      <c r="H87" s="2">
        <f>SUM(H78:H86)</f>
        <v>23.180000000000003</v>
      </c>
      <c r="I87" s="2">
        <f>SUM(I78:I86)</f>
        <v>91.93</v>
      </c>
      <c r="J87" s="2">
        <f>SUM(J78:J86)</f>
        <v>630.20000000000016</v>
      </c>
      <c r="K87" s="91"/>
      <c r="L87" s="1"/>
      <c r="M87" s="1"/>
    </row>
    <row r="88" spans="1:13" ht="15.75" x14ac:dyDescent="0.25">
      <c r="A88" s="299"/>
      <c r="B88" s="300"/>
      <c r="C88" s="79"/>
      <c r="D88" s="80"/>
      <c r="E88" s="81"/>
      <c r="F88" s="2"/>
      <c r="G88" s="2"/>
      <c r="H88" s="2"/>
      <c r="I88" s="2"/>
      <c r="J88" s="2"/>
      <c r="K88" s="91"/>
      <c r="L88" s="1"/>
      <c r="M88" s="1"/>
    </row>
    <row r="89" spans="1:13" ht="15.75" x14ac:dyDescent="0.25">
      <c r="A89" s="299"/>
      <c r="B89" s="300"/>
      <c r="C89" s="303"/>
      <c r="D89" s="304"/>
      <c r="E89" s="305"/>
      <c r="F89" s="91"/>
      <c r="G89" s="91"/>
      <c r="H89" s="91"/>
      <c r="I89" s="91"/>
      <c r="J89" s="91"/>
      <c r="K89" s="91"/>
      <c r="L89" s="1"/>
      <c r="M89" s="1"/>
    </row>
    <row r="90" spans="1:13" ht="15.75" x14ac:dyDescent="0.25">
      <c r="A90" s="299"/>
      <c r="B90" s="300"/>
      <c r="C90" s="303"/>
      <c r="D90" s="304"/>
      <c r="E90" s="305"/>
      <c r="F90" s="91"/>
      <c r="G90" s="91"/>
      <c r="H90" s="91"/>
      <c r="I90" s="91"/>
      <c r="J90" s="91"/>
      <c r="K90" s="91"/>
      <c r="L90" s="1"/>
      <c r="M90" s="1"/>
    </row>
    <row r="91" spans="1:13" ht="15.75" x14ac:dyDescent="0.25">
      <c r="A91" s="254"/>
      <c r="B91" s="256"/>
      <c r="C91" s="79"/>
      <c r="D91" s="80"/>
      <c r="E91" s="81"/>
      <c r="F91" s="91"/>
      <c r="G91" s="91"/>
      <c r="H91" s="91"/>
      <c r="I91" s="91"/>
      <c r="J91" s="91"/>
      <c r="K91" s="91"/>
      <c r="L91" s="1"/>
      <c r="M91" s="1"/>
    </row>
    <row r="92" spans="1:13" ht="15.75" x14ac:dyDescent="0.25">
      <c r="A92" s="254"/>
      <c r="B92" s="256"/>
      <c r="C92" s="312"/>
      <c r="D92" s="313"/>
      <c r="E92" s="314"/>
      <c r="F92" s="2"/>
      <c r="G92" s="2"/>
      <c r="H92" s="2"/>
      <c r="I92" s="2"/>
      <c r="J92" s="2"/>
      <c r="K92" s="91"/>
      <c r="L92" s="1"/>
      <c r="M92" s="1"/>
    </row>
    <row r="93" spans="1:13" ht="15.75" x14ac:dyDescent="0.25">
      <c r="A93" s="254"/>
      <c r="B93" s="256"/>
      <c r="C93" s="137"/>
      <c r="D93" s="138"/>
      <c r="E93" s="139"/>
      <c r="F93" s="2"/>
      <c r="G93" s="2"/>
      <c r="H93" s="2"/>
      <c r="I93" s="2"/>
      <c r="J93" s="2"/>
      <c r="K93" s="152"/>
      <c r="L93" s="1"/>
      <c r="M93" s="1"/>
    </row>
    <row r="94" spans="1:13" ht="15.75" x14ac:dyDescent="0.25">
      <c r="A94" s="254"/>
      <c r="B94" s="256"/>
      <c r="C94" s="154"/>
      <c r="D94" s="155"/>
      <c r="E94" s="156"/>
      <c r="F94" s="2"/>
      <c r="G94" s="2"/>
      <c r="H94" s="2"/>
      <c r="I94" s="2"/>
      <c r="J94" s="2"/>
      <c r="K94" s="166"/>
      <c r="L94" s="1"/>
      <c r="M94" s="1"/>
    </row>
    <row r="95" spans="1:13" ht="15.75" x14ac:dyDescent="0.25">
      <c r="A95" s="254"/>
      <c r="B95" s="256"/>
      <c r="C95" s="137"/>
      <c r="D95" s="138"/>
      <c r="E95" s="139"/>
      <c r="F95" s="2"/>
      <c r="G95" s="2"/>
      <c r="H95" s="2"/>
      <c r="I95" s="2"/>
      <c r="J95" s="2"/>
      <c r="K95" s="152"/>
      <c r="L95" s="1"/>
      <c r="M95" s="1"/>
    </row>
    <row r="96" spans="1:13" ht="15.75" x14ac:dyDescent="0.25">
      <c r="A96" s="260" t="s">
        <v>0</v>
      </c>
      <c r="B96" s="260"/>
      <c r="C96" s="299" t="s">
        <v>1</v>
      </c>
      <c r="D96" s="311"/>
      <c r="E96" s="300"/>
      <c r="F96" s="2" t="s">
        <v>2</v>
      </c>
      <c r="G96" s="312" t="s">
        <v>5</v>
      </c>
      <c r="H96" s="313"/>
      <c r="I96" s="314"/>
      <c r="J96" s="154" t="s">
        <v>9</v>
      </c>
      <c r="K96" s="121" t="s">
        <v>11</v>
      </c>
      <c r="L96" s="122"/>
      <c r="M96" s="2" t="s">
        <v>44</v>
      </c>
    </row>
    <row r="97" spans="1:13" ht="15.75" x14ac:dyDescent="0.25">
      <c r="A97" s="252"/>
      <c r="B97" s="253"/>
      <c r="C97" s="154"/>
      <c r="D97" s="155"/>
      <c r="E97" s="156"/>
      <c r="F97" s="2"/>
      <c r="G97" s="2" t="s">
        <v>6</v>
      </c>
      <c r="H97" s="2" t="s">
        <v>7</v>
      </c>
      <c r="I97" s="2" t="s">
        <v>8</v>
      </c>
      <c r="J97" s="157" t="s">
        <v>10</v>
      </c>
      <c r="K97" s="2"/>
      <c r="L97" s="2"/>
      <c r="M97" s="2"/>
    </row>
    <row r="98" spans="1:13" ht="15.75" x14ac:dyDescent="0.25">
      <c r="A98" s="306" t="s">
        <v>163</v>
      </c>
      <c r="B98" s="307"/>
      <c r="C98" s="303" t="s">
        <v>171</v>
      </c>
      <c r="D98" s="304"/>
      <c r="E98" s="305"/>
      <c r="F98" s="179">
        <v>70</v>
      </c>
      <c r="G98" s="179">
        <v>4.7</v>
      </c>
      <c r="H98" s="179">
        <v>5.3</v>
      </c>
      <c r="I98" s="179">
        <v>3.05</v>
      </c>
      <c r="J98" s="179">
        <v>148.06</v>
      </c>
      <c r="K98" s="91" t="s">
        <v>172</v>
      </c>
      <c r="L98" s="1"/>
      <c r="M98" s="1"/>
    </row>
    <row r="99" spans="1:13" ht="15.75" x14ac:dyDescent="0.25">
      <c r="A99" s="306" t="s">
        <v>158</v>
      </c>
      <c r="B99" s="307"/>
      <c r="C99" s="303" t="s">
        <v>103</v>
      </c>
      <c r="D99" s="304"/>
      <c r="E99" s="305"/>
      <c r="F99" s="6">
        <v>130</v>
      </c>
      <c r="G99" s="91">
        <v>3.25</v>
      </c>
      <c r="H99" s="91">
        <v>4.2</v>
      </c>
      <c r="I99" s="91">
        <v>26.1</v>
      </c>
      <c r="J99" s="91">
        <v>112.1</v>
      </c>
      <c r="K99" s="91">
        <v>53</v>
      </c>
      <c r="L99" s="1"/>
      <c r="M99" s="1"/>
    </row>
    <row r="100" spans="1:13" ht="15.75" x14ac:dyDescent="0.25">
      <c r="A100" s="252"/>
      <c r="B100" s="253"/>
      <c r="C100" s="308" t="s">
        <v>160</v>
      </c>
      <c r="D100" s="309"/>
      <c r="E100" s="310"/>
      <c r="F100" s="6">
        <v>180</v>
      </c>
      <c r="G100" s="198">
        <v>5.04</v>
      </c>
      <c r="H100" s="198">
        <v>4.5</v>
      </c>
      <c r="I100" s="198">
        <v>8.4600000000000009</v>
      </c>
      <c r="J100" s="198">
        <v>93.6</v>
      </c>
      <c r="K100" s="198">
        <v>134</v>
      </c>
      <c r="L100" s="1"/>
      <c r="M100" s="1"/>
    </row>
    <row r="101" spans="1:13" ht="15.75" x14ac:dyDescent="0.25">
      <c r="A101" s="254"/>
      <c r="B101" s="256"/>
      <c r="C101" s="308" t="s">
        <v>27</v>
      </c>
      <c r="D101" s="328"/>
      <c r="E101" s="329"/>
      <c r="F101" s="236">
        <v>10</v>
      </c>
      <c r="G101" s="236">
        <v>0.77</v>
      </c>
      <c r="H101" s="236">
        <v>0.3</v>
      </c>
      <c r="I101" s="236">
        <v>4.9800000000000004</v>
      </c>
      <c r="J101" s="236">
        <v>26.2</v>
      </c>
      <c r="K101" s="236">
        <v>133</v>
      </c>
      <c r="L101" s="1"/>
      <c r="M101" s="1"/>
    </row>
    <row r="102" spans="1:13" ht="15.75" x14ac:dyDescent="0.25">
      <c r="A102" s="254"/>
      <c r="B102" s="256"/>
      <c r="C102" s="308" t="s">
        <v>128</v>
      </c>
      <c r="D102" s="309"/>
      <c r="E102" s="310"/>
      <c r="F102" s="236">
        <v>10</v>
      </c>
      <c r="G102" s="236">
        <v>0.66</v>
      </c>
      <c r="H102" s="236">
        <v>0.12</v>
      </c>
      <c r="I102" s="236">
        <v>3.42</v>
      </c>
      <c r="J102" s="236">
        <v>18.100000000000001</v>
      </c>
      <c r="K102" s="236">
        <v>133</v>
      </c>
      <c r="L102" s="1"/>
      <c r="M102" s="1"/>
    </row>
    <row r="103" spans="1:13" ht="15.75" x14ac:dyDescent="0.25">
      <c r="A103" s="299"/>
      <c r="B103" s="300"/>
      <c r="C103" s="325" t="s">
        <v>141</v>
      </c>
      <c r="D103" s="326"/>
      <c r="E103" s="327"/>
      <c r="F103" s="91">
        <v>60</v>
      </c>
      <c r="G103" s="91">
        <v>3.19</v>
      </c>
      <c r="H103" s="91">
        <v>5.2</v>
      </c>
      <c r="I103" s="91">
        <v>32.299999999999997</v>
      </c>
      <c r="J103" s="91">
        <v>142</v>
      </c>
      <c r="K103" s="91">
        <v>126</v>
      </c>
      <c r="L103" s="1"/>
      <c r="M103" s="1"/>
    </row>
    <row r="104" spans="1:13" ht="15.75" x14ac:dyDescent="0.25">
      <c r="A104" s="254"/>
      <c r="B104" s="256"/>
      <c r="C104" s="82"/>
      <c r="D104" s="83"/>
      <c r="E104" s="84"/>
      <c r="F104" s="91"/>
      <c r="G104" s="91"/>
      <c r="H104" s="91"/>
      <c r="I104" s="91"/>
      <c r="J104" s="91"/>
      <c r="K104" s="91"/>
      <c r="L104" s="1"/>
      <c r="M104" s="1"/>
    </row>
    <row r="105" spans="1:13" ht="15.75" x14ac:dyDescent="0.25">
      <c r="A105" s="254"/>
      <c r="B105" s="256"/>
      <c r="C105" s="130"/>
      <c r="D105" s="125"/>
      <c r="E105" s="126"/>
      <c r="F105" s="127"/>
      <c r="G105" s="14"/>
      <c r="H105" s="127"/>
      <c r="I105" s="127"/>
      <c r="J105" s="127"/>
      <c r="K105" s="91"/>
      <c r="L105" s="1"/>
      <c r="M105" s="1"/>
    </row>
    <row r="106" spans="1:13" ht="15.75" x14ac:dyDescent="0.25">
      <c r="A106" s="299"/>
      <c r="B106" s="300"/>
      <c r="C106" s="85" t="s">
        <v>198</v>
      </c>
      <c r="D106" s="86"/>
      <c r="E106" s="87"/>
      <c r="F106" s="62">
        <f>SUM(F98:F105)</f>
        <v>460</v>
      </c>
      <c r="G106" s="2">
        <f>SUM(G98:G105)</f>
        <v>17.61</v>
      </c>
      <c r="H106" s="2">
        <f>SUM(H98:H104)</f>
        <v>19.62</v>
      </c>
      <c r="I106" s="2">
        <f>SUM(I98:I104)</f>
        <v>78.31</v>
      </c>
      <c r="J106" s="2">
        <f>SUM(J98:J104)</f>
        <v>540.05999999999995</v>
      </c>
      <c r="K106" s="91"/>
      <c r="L106" s="1"/>
      <c r="M106" s="1"/>
    </row>
    <row r="107" spans="1:13" ht="15.75" x14ac:dyDescent="0.25">
      <c r="A107" s="321"/>
      <c r="B107" s="322"/>
      <c r="C107" s="306" t="s">
        <v>158</v>
      </c>
      <c r="D107" s="315"/>
      <c r="E107" s="302"/>
      <c r="F107" s="2"/>
      <c r="G107" s="2"/>
      <c r="H107" s="2"/>
      <c r="I107" s="2"/>
      <c r="J107" s="2"/>
      <c r="K107" s="91"/>
      <c r="L107" s="1"/>
      <c r="M107" s="1"/>
    </row>
    <row r="108" spans="1:13" ht="18.75" x14ac:dyDescent="0.3">
      <c r="A108" s="274"/>
      <c r="B108" s="275"/>
      <c r="C108" s="367" t="s">
        <v>33</v>
      </c>
      <c r="D108" s="368"/>
      <c r="E108" s="369"/>
      <c r="F108" s="44">
        <f>F106+F87+F76</f>
        <v>1678</v>
      </c>
      <c r="G108" s="292">
        <f>G106+G87+G76</f>
        <v>48.64</v>
      </c>
      <c r="H108" s="44">
        <f>H106+H87+H76</f>
        <v>54.050000000000004</v>
      </c>
      <c r="I108" s="44">
        <f>I106+I87+I76</f>
        <v>234.95000000000002</v>
      </c>
      <c r="J108" s="44">
        <f>J106+J87+J76</f>
        <v>1620.4900000000002</v>
      </c>
      <c r="K108" s="91"/>
      <c r="L108" s="1"/>
      <c r="M108" s="1"/>
    </row>
    <row r="109" spans="1:13" ht="15.75" x14ac:dyDescent="0.25">
      <c r="A109" s="254"/>
      <c r="B109" s="256"/>
      <c r="C109" s="68"/>
      <c r="D109" s="69"/>
      <c r="E109" s="70"/>
      <c r="F109" s="71"/>
      <c r="G109" s="71"/>
      <c r="H109" s="71"/>
      <c r="I109" s="71"/>
      <c r="J109" s="71"/>
      <c r="K109" s="71"/>
      <c r="L109" s="1"/>
      <c r="M109" s="1"/>
    </row>
    <row r="110" spans="1:13" ht="15.75" x14ac:dyDescent="0.25">
      <c r="A110" s="254"/>
      <c r="B110" s="256"/>
      <c r="C110" s="133"/>
      <c r="D110" s="134"/>
      <c r="E110" s="135"/>
      <c r="F110" s="152"/>
      <c r="G110" s="152"/>
      <c r="H110" s="152"/>
      <c r="I110" s="152"/>
      <c r="J110" s="152"/>
      <c r="K110" s="152"/>
      <c r="L110" s="1"/>
      <c r="M110" s="1"/>
    </row>
    <row r="111" spans="1:13" ht="15.75" x14ac:dyDescent="0.25">
      <c r="A111" s="254"/>
      <c r="B111" s="256"/>
      <c r="C111" s="133"/>
      <c r="D111" s="134"/>
      <c r="E111" s="135"/>
      <c r="F111" s="152"/>
      <c r="G111" s="152"/>
      <c r="H111" s="152"/>
      <c r="I111" s="152"/>
      <c r="J111" s="152"/>
      <c r="K111" s="152"/>
      <c r="L111" s="1"/>
      <c r="M111" s="1"/>
    </row>
    <row r="112" spans="1:13" ht="15.75" x14ac:dyDescent="0.25">
      <c r="A112" s="254"/>
      <c r="B112" s="256"/>
      <c r="C112" s="133"/>
      <c r="D112" s="134"/>
      <c r="E112" s="135"/>
      <c r="F112" s="152"/>
      <c r="G112" s="152"/>
      <c r="H112" s="152"/>
      <c r="I112" s="152"/>
      <c r="J112" s="152"/>
      <c r="K112" s="152"/>
      <c r="L112" s="1"/>
      <c r="M112" s="1"/>
    </row>
    <row r="113" spans="1:13" ht="15.75" x14ac:dyDescent="0.25">
      <c r="A113" s="254"/>
      <c r="B113" s="256"/>
      <c r="C113" s="133"/>
      <c r="D113" s="134"/>
      <c r="E113" s="135"/>
      <c r="F113" s="152"/>
      <c r="G113" s="152"/>
      <c r="H113" s="152"/>
      <c r="I113" s="152"/>
      <c r="J113" s="152"/>
      <c r="K113" s="152"/>
      <c r="L113" s="1"/>
      <c r="M113" s="1"/>
    </row>
    <row r="114" spans="1:13" ht="15.75" x14ac:dyDescent="0.25">
      <c r="A114" s="254"/>
      <c r="B114" s="256"/>
      <c r="C114" s="133"/>
      <c r="D114" s="134"/>
      <c r="E114" s="135"/>
      <c r="F114" s="152"/>
      <c r="G114" s="152"/>
      <c r="H114" s="152"/>
      <c r="I114" s="152"/>
      <c r="J114" s="152"/>
      <c r="K114" s="152"/>
      <c r="L114" s="1"/>
      <c r="M114" s="1"/>
    </row>
    <row r="115" spans="1:13" ht="15.75" x14ac:dyDescent="0.25">
      <c r="A115" s="254"/>
      <c r="B115" s="256"/>
      <c r="C115" s="133"/>
      <c r="D115" s="134"/>
      <c r="E115" s="135"/>
      <c r="F115" s="152"/>
      <c r="G115" s="152"/>
      <c r="H115" s="152"/>
      <c r="I115" s="152"/>
      <c r="J115" s="152"/>
      <c r="K115" s="152"/>
      <c r="L115" s="1"/>
      <c r="M115" s="1"/>
    </row>
    <row r="116" spans="1:13" ht="15.75" x14ac:dyDescent="0.25">
      <c r="A116" s="254"/>
      <c r="B116" s="256"/>
      <c r="C116" s="133"/>
      <c r="D116" s="134"/>
      <c r="E116" s="135"/>
      <c r="F116" s="152"/>
      <c r="G116" s="152"/>
      <c r="H116" s="152"/>
      <c r="I116" s="152"/>
      <c r="J116" s="152"/>
      <c r="K116" s="152"/>
      <c r="L116" s="1"/>
      <c r="M116" s="1"/>
    </row>
    <row r="117" spans="1:13" ht="15.75" x14ac:dyDescent="0.25">
      <c r="A117" s="254"/>
      <c r="B117" s="256"/>
      <c r="C117" s="133"/>
      <c r="D117" s="134"/>
      <c r="E117" s="135"/>
      <c r="F117" s="152"/>
      <c r="G117" s="152"/>
      <c r="H117" s="152"/>
      <c r="I117" s="152"/>
      <c r="J117" s="152"/>
      <c r="K117" s="152"/>
      <c r="L117" s="1"/>
      <c r="M117" s="1"/>
    </row>
    <row r="118" spans="1:13" ht="15.75" x14ac:dyDescent="0.25">
      <c r="A118" s="254"/>
      <c r="B118" s="256"/>
      <c r="C118" s="133"/>
      <c r="D118" s="134"/>
      <c r="E118" s="135"/>
      <c r="F118" s="152"/>
      <c r="G118" s="152"/>
      <c r="H118" s="152"/>
      <c r="I118" s="152"/>
      <c r="J118" s="152"/>
      <c r="K118" s="152"/>
      <c r="L118" s="1"/>
      <c r="M118" s="1"/>
    </row>
    <row r="119" spans="1:13" ht="15.75" x14ac:dyDescent="0.25">
      <c r="A119" s="254"/>
      <c r="B119" s="256"/>
      <c r="C119" s="133"/>
      <c r="D119" s="134"/>
      <c r="E119" s="135"/>
      <c r="F119" s="152"/>
      <c r="G119" s="152"/>
      <c r="H119" s="152"/>
      <c r="I119" s="152"/>
      <c r="J119" s="152"/>
      <c r="K119" s="152"/>
      <c r="L119" s="1"/>
      <c r="M119" s="1"/>
    </row>
    <row r="120" spans="1:13" ht="15.75" x14ac:dyDescent="0.25">
      <c r="A120" s="254"/>
      <c r="B120" s="256"/>
      <c r="C120" s="133"/>
      <c r="D120" s="134"/>
      <c r="E120" s="135"/>
      <c r="F120" s="152"/>
      <c r="G120" s="152"/>
      <c r="H120" s="152"/>
      <c r="I120" s="152"/>
      <c r="J120" s="152"/>
      <c r="K120" s="152"/>
      <c r="L120" s="1"/>
      <c r="M120" s="1"/>
    </row>
    <row r="121" spans="1:13" ht="15.75" x14ac:dyDescent="0.25">
      <c r="A121" s="254"/>
      <c r="B121" s="256"/>
      <c r="C121" s="133"/>
      <c r="D121" s="134"/>
      <c r="E121" s="135"/>
      <c r="F121" s="152"/>
      <c r="G121" s="152"/>
      <c r="H121" s="152"/>
      <c r="I121" s="152"/>
      <c r="J121" s="152"/>
      <c r="K121" s="152"/>
      <c r="L121" s="1"/>
      <c r="M121" s="1"/>
    </row>
    <row r="122" spans="1:13" ht="15.75" x14ac:dyDescent="0.25">
      <c r="A122" s="254"/>
      <c r="B122" s="256"/>
      <c r="C122" s="133"/>
      <c r="D122" s="134"/>
      <c r="E122" s="135"/>
      <c r="F122" s="152"/>
      <c r="G122" s="152"/>
      <c r="H122" s="152"/>
      <c r="I122" s="152"/>
      <c r="J122" s="152"/>
      <c r="K122" s="152"/>
      <c r="L122" s="1"/>
      <c r="M122" s="1"/>
    </row>
    <row r="123" spans="1:13" ht="15.75" x14ac:dyDescent="0.25">
      <c r="A123" s="254"/>
      <c r="B123" s="256"/>
      <c r="C123" s="133"/>
      <c r="D123" s="134"/>
      <c r="E123" s="135"/>
      <c r="F123" s="152"/>
      <c r="G123" s="152"/>
      <c r="H123" s="152"/>
      <c r="I123" s="152"/>
      <c r="J123" s="152"/>
      <c r="K123" s="152"/>
      <c r="L123" s="1"/>
      <c r="M123" s="1"/>
    </row>
    <row r="124" spans="1:13" ht="15.75" x14ac:dyDescent="0.25">
      <c r="A124" s="254"/>
      <c r="B124" s="256"/>
      <c r="C124" s="133"/>
      <c r="D124" s="134"/>
      <c r="E124" s="135"/>
      <c r="F124" s="152"/>
      <c r="G124" s="152"/>
      <c r="H124" s="152"/>
      <c r="I124" s="152"/>
      <c r="J124" s="152"/>
      <c r="K124" s="152"/>
      <c r="L124" s="1"/>
      <c r="M124" s="1"/>
    </row>
    <row r="125" spans="1:13" ht="15.75" x14ac:dyDescent="0.25">
      <c r="A125" s="254"/>
      <c r="B125" s="256"/>
      <c r="C125" s="184"/>
      <c r="D125" s="185"/>
      <c r="E125" s="186"/>
      <c r="F125" s="196"/>
      <c r="G125" s="196"/>
      <c r="H125" s="196"/>
      <c r="I125" s="196"/>
      <c r="J125" s="196"/>
      <c r="K125" s="196"/>
      <c r="L125" s="1"/>
      <c r="M125" s="1"/>
    </row>
    <row r="126" spans="1:13" ht="15.75" x14ac:dyDescent="0.25">
      <c r="A126" s="254"/>
      <c r="B126" s="256"/>
      <c r="C126" s="133"/>
      <c r="D126" s="134"/>
      <c r="E126" s="135"/>
      <c r="F126" s="152"/>
      <c r="G126" s="152"/>
      <c r="H126" s="152"/>
      <c r="I126" s="152"/>
      <c r="J126" s="152"/>
      <c r="K126" s="152"/>
      <c r="L126" s="1"/>
      <c r="M126" s="1"/>
    </row>
    <row r="127" spans="1:13" ht="15.75" x14ac:dyDescent="0.25">
      <c r="A127" s="254"/>
      <c r="B127" s="256"/>
      <c r="C127" s="133"/>
      <c r="D127" s="134"/>
      <c r="E127" s="135"/>
      <c r="F127" s="152"/>
      <c r="G127" s="152"/>
      <c r="H127" s="152"/>
      <c r="I127" s="152"/>
      <c r="J127" s="152"/>
      <c r="K127" s="152"/>
      <c r="L127" s="1"/>
      <c r="M127" s="1"/>
    </row>
    <row r="128" spans="1:13" ht="15.75" x14ac:dyDescent="0.25">
      <c r="A128" s="260" t="s">
        <v>0</v>
      </c>
      <c r="B128" s="260"/>
      <c r="C128" s="299" t="s">
        <v>1</v>
      </c>
      <c r="D128" s="311"/>
      <c r="E128" s="300"/>
      <c r="F128" s="2" t="s">
        <v>2</v>
      </c>
      <c r="G128" s="312" t="s">
        <v>5</v>
      </c>
      <c r="H128" s="313"/>
      <c r="I128" s="314"/>
      <c r="J128" s="137" t="s">
        <v>9</v>
      </c>
      <c r="K128" s="121" t="s">
        <v>11</v>
      </c>
      <c r="L128" s="122"/>
      <c r="M128" s="2" t="s">
        <v>44</v>
      </c>
    </row>
    <row r="129" spans="1:13" ht="15.75" x14ac:dyDescent="0.25">
      <c r="A129" s="254" t="s">
        <v>76</v>
      </c>
      <c r="B129" s="256"/>
      <c r="C129" s="137"/>
      <c r="D129" s="138"/>
      <c r="E129" s="139"/>
      <c r="F129" s="2"/>
      <c r="G129" s="2" t="s">
        <v>6</v>
      </c>
      <c r="H129" s="2" t="s">
        <v>7</v>
      </c>
      <c r="I129" s="2" t="s">
        <v>8</v>
      </c>
      <c r="J129" s="136" t="s">
        <v>10</v>
      </c>
      <c r="K129" s="2"/>
      <c r="L129" s="2"/>
      <c r="M129" s="2"/>
    </row>
    <row r="130" spans="1:13" ht="15.75" x14ac:dyDescent="0.25">
      <c r="A130" s="306" t="s">
        <v>37</v>
      </c>
      <c r="B130" s="307"/>
      <c r="C130" s="303"/>
      <c r="D130" s="304"/>
      <c r="E130" s="305"/>
      <c r="F130" s="3"/>
      <c r="G130" s="3"/>
      <c r="H130" s="3"/>
      <c r="I130" s="3"/>
      <c r="J130" s="3"/>
      <c r="K130" s="3"/>
      <c r="L130" s="1"/>
      <c r="M130" s="1"/>
    </row>
    <row r="131" spans="1:13" ht="15.75" x14ac:dyDescent="0.25">
      <c r="A131" s="306" t="s">
        <v>49</v>
      </c>
      <c r="B131" s="307"/>
      <c r="C131" s="303" t="s">
        <v>84</v>
      </c>
      <c r="D131" s="304"/>
      <c r="E131" s="305"/>
      <c r="F131" s="179">
        <v>190</v>
      </c>
      <c r="G131" s="179">
        <v>4.41</v>
      </c>
      <c r="H131" s="179">
        <v>4.57</v>
      </c>
      <c r="I131" s="179">
        <v>16.440000000000001</v>
      </c>
      <c r="J131" s="179">
        <v>122.3</v>
      </c>
      <c r="K131" s="179">
        <v>43</v>
      </c>
      <c r="L131" s="3"/>
      <c r="M131" s="3"/>
    </row>
    <row r="132" spans="1:13" ht="15.75" x14ac:dyDescent="0.25">
      <c r="A132" s="306"/>
      <c r="B132" s="307"/>
      <c r="C132" s="303" t="s">
        <v>164</v>
      </c>
      <c r="D132" s="304"/>
      <c r="E132" s="305"/>
      <c r="F132" s="235" t="s">
        <v>166</v>
      </c>
      <c r="G132" s="3">
        <v>4.9000000000000004</v>
      </c>
      <c r="H132" s="3">
        <v>5.6</v>
      </c>
      <c r="I132" s="3">
        <v>10.210000000000001</v>
      </c>
      <c r="J132" s="3">
        <v>101</v>
      </c>
      <c r="K132" s="3" t="s">
        <v>211</v>
      </c>
      <c r="L132" s="3"/>
      <c r="M132" s="3"/>
    </row>
    <row r="133" spans="1:13" ht="15.75" x14ac:dyDescent="0.25">
      <c r="A133" s="252"/>
      <c r="B133" s="253"/>
      <c r="C133" s="303" t="s">
        <v>29</v>
      </c>
      <c r="D133" s="304"/>
      <c r="E133" s="305"/>
      <c r="F133" s="6" t="s">
        <v>165</v>
      </c>
      <c r="G133" s="3">
        <v>2.96</v>
      </c>
      <c r="H133" s="3">
        <v>5.6</v>
      </c>
      <c r="I133" s="3">
        <v>18.8</v>
      </c>
      <c r="J133" s="3">
        <v>137</v>
      </c>
      <c r="K133" s="3">
        <v>16</v>
      </c>
      <c r="L133" s="3"/>
      <c r="M133" s="3"/>
    </row>
    <row r="134" spans="1:13" ht="15.75" x14ac:dyDescent="0.25">
      <c r="A134" s="252"/>
      <c r="B134" s="253"/>
      <c r="C134" s="299" t="s">
        <v>47</v>
      </c>
      <c r="D134" s="311"/>
      <c r="E134" s="300"/>
      <c r="F134" s="2">
        <v>435</v>
      </c>
      <c r="G134" s="2">
        <f>SUM(G131:G133)</f>
        <v>12.27</v>
      </c>
      <c r="H134" s="2">
        <f>SUM(H131:H133)</f>
        <v>15.77</v>
      </c>
      <c r="I134" s="2">
        <f>SUM(I131:I133)</f>
        <v>45.45</v>
      </c>
      <c r="J134" s="2">
        <f>SUM(J131:J133)</f>
        <v>360.3</v>
      </c>
      <c r="K134" s="3"/>
      <c r="L134" s="3"/>
      <c r="M134" s="3"/>
    </row>
    <row r="135" spans="1:13" ht="15.75" x14ac:dyDescent="0.25">
      <c r="A135" s="252"/>
      <c r="B135" s="253"/>
      <c r="C135" s="173"/>
      <c r="D135" s="176"/>
      <c r="E135" s="174"/>
      <c r="F135" s="2"/>
      <c r="G135" s="2"/>
      <c r="H135" s="2"/>
      <c r="I135" s="2"/>
      <c r="J135" s="2"/>
      <c r="K135" s="179"/>
      <c r="L135" s="179"/>
      <c r="M135" s="179"/>
    </row>
    <row r="136" spans="1:13" ht="15.75" x14ac:dyDescent="0.25">
      <c r="A136" s="306" t="s">
        <v>25</v>
      </c>
      <c r="B136" s="307"/>
      <c r="C136" s="303" t="s">
        <v>133</v>
      </c>
      <c r="D136" s="304"/>
      <c r="E136" s="305"/>
      <c r="F136" s="3">
        <v>136</v>
      </c>
      <c r="G136" s="3">
        <v>0.41</v>
      </c>
      <c r="H136" s="3">
        <v>0</v>
      </c>
      <c r="I136" s="3">
        <v>21.89</v>
      </c>
      <c r="J136" s="3">
        <v>89.8</v>
      </c>
      <c r="K136" s="3">
        <v>137</v>
      </c>
      <c r="L136" s="3"/>
      <c r="M136" s="3"/>
    </row>
    <row r="137" spans="1:13" ht="15.75" x14ac:dyDescent="0.25">
      <c r="A137" s="306"/>
      <c r="B137" s="307"/>
      <c r="C137" s="312" t="s">
        <v>38</v>
      </c>
      <c r="D137" s="313"/>
      <c r="E137" s="314"/>
      <c r="F137" s="2">
        <v>136</v>
      </c>
      <c r="G137" s="2">
        <v>0.41</v>
      </c>
      <c r="H137" s="2">
        <v>0</v>
      </c>
      <c r="I137" s="2">
        <v>21.89</v>
      </c>
      <c r="J137" s="2">
        <v>89.8</v>
      </c>
      <c r="K137" s="3"/>
      <c r="L137" s="3"/>
      <c r="M137" s="3"/>
    </row>
    <row r="138" spans="1:13" ht="15.75" x14ac:dyDescent="0.25">
      <c r="A138" s="306"/>
      <c r="B138" s="307"/>
      <c r="C138" s="167"/>
      <c r="D138" s="168"/>
      <c r="E138" s="169"/>
      <c r="F138" s="2"/>
      <c r="G138" s="2"/>
      <c r="H138" s="2"/>
      <c r="I138" s="2"/>
      <c r="J138" s="2"/>
      <c r="K138" s="3"/>
      <c r="L138" s="3"/>
      <c r="M138" s="3"/>
    </row>
    <row r="139" spans="1:13" ht="15.75" x14ac:dyDescent="0.25">
      <c r="A139" s="252"/>
      <c r="B139" s="253"/>
      <c r="C139" s="312" t="s">
        <v>39</v>
      </c>
      <c r="D139" s="313"/>
      <c r="E139" s="314"/>
      <c r="F139" s="2">
        <f>F137+F134</f>
        <v>571</v>
      </c>
      <c r="G139" s="2">
        <f>G137+G134</f>
        <v>12.68</v>
      </c>
      <c r="H139" s="2">
        <f>H137+H134</f>
        <v>15.77</v>
      </c>
      <c r="I139" s="2">
        <f>I137+I134</f>
        <v>67.34</v>
      </c>
      <c r="J139" s="2">
        <f>J137+J134</f>
        <v>450.1</v>
      </c>
      <c r="K139" s="3"/>
      <c r="L139" s="3"/>
      <c r="M139" s="3"/>
    </row>
    <row r="140" spans="1:13" ht="15.75" x14ac:dyDescent="0.25">
      <c r="A140" s="306"/>
      <c r="B140" s="307"/>
      <c r="C140" s="26"/>
      <c r="D140" s="27"/>
      <c r="E140" s="28"/>
      <c r="F140" s="2"/>
      <c r="G140" s="2"/>
      <c r="H140" s="2"/>
      <c r="I140" s="2"/>
      <c r="J140" s="2"/>
      <c r="K140" s="3"/>
      <c r="L140" s="3"/>
      <c r="M140" s="3"/>
    </row>
    <row r="141" spans="1:13" ht="15.75" x14ac:dyDescent="0.25">
      <c r="A141" s="306" t="s">
        <v>17</v>
      </c>
      <c r="B141" s="307"/>
      <c r="C141" s="303"/>
      <c r="D141" s="304"/>
      <c r="E141" s="305"/>
      <c r="F141" s="3"/>
      <c r="G141" s="3"/>
      <c r="H141" s="3"/>
      <c r="I141" s="3"/>
      <c r="J141" s="3"/>
      <c r="K141" s="3"/>
      <c r="L141" s="3"/>
      <c r="M141" s="3"/>
    </row>
    <row r="142" spans="1:13" ht="15.75" x14ac:dyDescent="0.25">
      <c r="A142" s="299"/>
      <c r="B142" s="300"/>
      <c r="C142" s="303" t="s">
        <v>129</v>
      </c>
      <c r="D142" s="304"/>
      <c r="E142" s="305"/>
      <c r="F142" s="179">
        <v>50</v>
      </c>
      <c r="G142" s="179">
        <v>0.4</v>
      </c>
      <c r="H142" s="179">
        <v>0.05</v>
      </c>
      <c r="I142" s="179">
        <v>1.3</v>
      </c>
      <c r="J142" s="179">
        <v>7</v>
      </c>
      <c r="K142" s="3">
        <v>135</v>
      </c>
      <c r="L142" s="3"/>
      <c r="M142" s="3"/>
    </row>
    <row r="143" spans="1:13" ht="15.75" x14ac:dyDescent="0.25">
      <c r="A143" s="254"/>
      <c r="B143" s="256"/>
      <c r="C143" s="303" t="s">
        <v>86</v>
      </c>
      <c r="D143" s="304"/>
      <c r="E143" s="305"/>
      <c r="F143" s="3">
        <v>180</v>
      </c>
      <c r="G143" s="3">
        <v>2.1</v>
      </c>
      <c r="H143" s="3">
        <v>3.9</v>
      </c>
      <c r="I143" s="3">
        <v>16.87</v>
      </c>
      <c r="J143" s="3">
        <v>101.5</v>
      </c>
      <c r="K143" s="3">
        <v>60</v>
      </c>
      <c r="L143" s="3"/>
      <c r="M143" s="3"/>
    </row>
    <row r="144" spans="1:13" ht="15.75" x14ac:dyDescent="0.25">
      <c r="A144" s="254"/>
      <c r="B144" s="256"/>
      <c r="C144" s="303" t="s">
        <v>87</v>
      </c>
      <c r="D144" s="304"/>
      <c r="E144" s="305"/>
      <c r="F144" s="6">
        <v>130</v>
      </c>
      <c r="G144" s="3">
        <v>2.89</v>
      </c>
      <c r="H144" s="3">
        <v>5.22</v>
      </c>
      <c r="I144" s="3">
        <v>23.2</v>
      </c>
      <c r="J144" s="3">
        <v>109.1</v>
      </c>
      <c r="K144" s="3">
        <v>77</v>
      </c>
      <c r="L144" s="3"/>
      <c r="M144" s="3"/>
    </row>
    <row r="145" spans="1:13" ht="15.75" x14ac:dyDescent="0.25">
      <c r="A145" s="254"/>
      <c r="B145" s="256"/>
      <c r="C145" s="303" t="s">
        <v>88</v>
      </c>
      <c r="D145" s="304"/>
      <c r="E145" s="305"/>
      <c r="F145" s="3">
        <v>70</v>
      </c>
      <c r="G145" s="3">
        <v>13.72</v>
      </c>
      <c r="H145" s="3">
        <v>13.87</v>
      </c>
      <c r="I145" s="3">
        <v>0.8</v>
      </c>
      <c r="J145" s="3">
        <v>204.26</v>
      </c>
      <c r="K145" s="3">
        <v>10</v>
      </c>
      <c r="L145" s="3"/>
      <c r="M145" s="3"/>
    </row>
    <row r="146" spans="1:13" ht="15.75" x14ac:dyDescent="0.25">
      <c r="A146" s="254"/>
      <c r="B146" s="256"/>
      <c r="C146" s="303" t="s">
        <v>167</v>
      </c>
      <c r="D146" s="304"/>
      <c r="E146" s="305"/>
      <c r="F146" s="3">
        <v>180</v>
      </c>
      <c r="G146" s="3">
        <v>0.41</v>
      </c>
      <c r="H146" s="3">
        <v>0</v>
      </c>
      <c r="I146" s="3">
        <v>16.55</v>
      </c>
      <c r="J146" s="3">
        <v>66.260000000000005</v>
      </c>
      <c r="K146" s="3">
        <v>113</v>
      </c>
      <c r="L146" s="3"/>
      <c r="M146" s="3"/>
    </row>
    <row r="147" spans="1:13" ht="15.75" x14ac:dyDescent="0.25">
      <c r="A147" s="254"/>
      <c r="B147" s="256"/>
      <c r="C147" s="303" t="s">
        <v>14</v>
      </c>
      <c r="D147" s="304"/>
      <c r="E147" s="305"/>
      <c r="F147" s="3">
        <v>15</v>
      </c>
      <c r="G147" s="3">
        <v>1.1499999999999999</v>
      </c>
      <c r="H147" s="3">
        <v>0.9</v>
      </c>
      <c r="I147" s="3">
        <v>7.47</v>
      </c>
      <c r="J147" s="3">
        <v>39.299999999999997</v>
      </c>
      <c r="K147" s="3">
        <v>133</v>
      </c>
      <c r="L147" s="3"/>
      <c r="M147" s="3"/>
    </row>
    <row r="148" spans="1:13" ht="15.75" x14ac:dyDescent="0.25">
      <c r="A148" s="254"/>
      <c r="B148" s="256"/>
      <c r="C148" s="308" t="s">
        <v>128</v>
      </c>
      <c r="D148" s="309"/>
      <c r="E148" s="310"/>
      <c r="F148" s="236">
        <v>35</v>
      </c>
      <c r="G148" s="236">
        <v>2.2999999999999998</v>
      </c>
      <c r="H148" s="236">
        <v>0.42</v>
      </c>
      <c r="I148" s="236">
        <v>11.9</v>
      </c>
      <c r="J148" s="236">
        <v>63.3</v>
      </c>
      <c r="K148" s="236">
        <v>133</v>
      </c>
      <c r="L148" s="1"/>
      <c r="M148" s="1"/>
    </row>
    <row r="149" spans="1:13" ht="15.75" x14ac:dyDescent="0.25">
      <c r="A149" s="254"/>
      <c r="B149" s="256"/>
      <c r="C149" s="308" t="s">
        <v>15</v>
      </c>
      <c r="D149" s="309"/>
      <c r="E149" s="310"/>
      <c r="F149" s="236">
        <v>15</v>
      </c>
      <c r="G149" s="236">
        <v>1.1499999999999999</v>
      </c>
      <c r="H149" s="236">
        <v>0.9</v>
      </c>
      <c r="I149" s="236">
        <v>7.47</v>
      </c>
      <c r="J149" s="236">
        <v>39.299999999999997</v>
      </c>
      <c r="K149" s="236">
        <v>133</v>
      </c>
      <c r="L149" s="1"/>
      <c r="M149" s="1"/>
    </row>
    <row r="150" spans="1:13" ht="15.75" x14ac:dyDescent="0.25">
      <c r="A150" s="254"/>
      <c r="B150" s="256"/>
      <c r="C150" s="46"/>
      <c r="D150" s="47"/>
      <c r="E150" s="48"/>
      <c r="F150" s="3"/>
      <c r="G150" s="3"/>
      <c r="H150" s="3"/>
      <c r="I150" s="3"/>
      <c r="J150" s="3"/>
      <c r="K150" s="3"/>
      <c r="L150" s="3"/>
      <c r="M150" s="3"/>
    </row>
    <row r="151" spans="1:13" ht="15.75" x14ac:dyDescent="0.25">
      <c r="A151" s="254"/>
      <c r="B151" s="256"/>
      <c r="C151" s="312" t="s">
        <v>26</v>
      </c>
      <c r="D151" s="313"/>
      <c r="E151" s="314"/>
      <c r="F151" s="2">
        <f>SUM(F142:F150)</f>
        <v>675</v>
      </c>
      <c r="G151" s="2">
        <f>SUM(G142:G150)</f>
        <v>24.119999999999997</v>
      </c>
      <c r="H151" s="2">
        <f>SUM(H142:H150)</f>
        <v>25.259999999999998</v>
      </c>
      <c r="I151" s="2">
        <f>SUM(I142:I149)</f>
        <v>85.56</v>
      </c>
      <c r="J151" s="2">
        <f>SUM(J142:J149)</f>
        <v>630.01999999999987</v>
      </c>
      <c r="K151" s="3"/>
      <c r="L151" s="3"/>
      <c r="M151" s="3"/>
    </row>
    <row r="152" spans="1:13" ht="15.75" x14ac:dyDescent="0.25">
      <c r="A152" s="254"/>
      <c r="B152" s="256"/>
      <c r="C152" s="26"/>
      <c r="D152" s="27"/>
      <c r="E152" s="28"/>
      <c r="F152" s="2"/>
      <c r="G152" s="2"/>
      <c r="H152" s="2"/>
      <c r="I152" s="2"/>
      <c r="J152" s="2"/>
      <c r="K152" s="3"/>
      <c r="L152" s="3"/>
      <c r="M152" s="3"/>
    </row>
    <row r="153" spans="1:13" ht="15.75" x14ac:dyDescent="0.25">
      <c r="A153" s="299"/>
      <c r="B153" s="300"/>
      <c r="C153" s="167"/>
      <c r="D153" s="199"/>
      <c r="E153" s="169"/>
      <c r="F153" s="3"/>
      <c r="G153" s="10"/>
      <c r="H153" s="12"/>
      <c r="I153" s="48"/>
      <c r="J153" s="46"/>
      <c r="K153" s="3"/>
      <c r="L153" s="3"/>
      <c r="M153" s="3"/>
    </row>
    <row r="154" spans="1:13" ht="15.75" x14ac:dyDescent="0.25">
      <c r="A154" s="299"/>
      <c r="B154" s="300"/>
      <c r="C154" s="303"/>
      <c r="D154" s="304"/>
      <c r="E154" s="305"/>
      <c r="F154" s="3"/>
      <c r="G154" s="10"/>
      <c r="H154" s="12"/>
      <c r="I154" s="48"/>
      <c r="J154" s="46"/>
      <c r="K154" s="3"/>
      <c r="L154" s="3"/>
      <c r="M154" s="3"/>
    </row>
    <row r="155" spans="1:13" ht="15.75" x14ac:dyDescent="0.25">
      <c r="A155" s="254"/>
      <c r="B155" s="256"/>
      <c r="C155" s="158"/>
      <c r="D155" s="165"/>
      <c r="E155" s="159"/>
      <c r="F155" s="166"/>
      <c r="G155" s="10"/>
      <c r="H155" s="12"/>
      <c r="I155" s="161"/>
      <c r="J155" s="160"/>
      <c r="K155" s="166"/>
      <c r="L155" s="166"/>
      <c r="M155" s="166"/>
    </row>
    <row r="156" spans="1:13" ht="15.75" x14ac:dyDescent="0.25">
      <c r="A156" s="254"/>
      <c r="B156" s="256"/>
      <c r="C156" s="46"/>
      <c r="D156" s="47"/>
      <c r="E156" s="48"/>
      <c r="F156" s="3"/>
      <c r="G156" s="10"/>
      <c r="H156" s="12"/>
      <c r="I156" s="48"/>
      <c r="J156" s="46"/>
      <c r="K156" s="3"/>
      <c r="L156" s="3"/>
      <c r="M156" s="3"/>
    </row>
    <row r="157" spans="1:13" ht="15.75" x14ac:dyDescent="0.25">
      <c r="A157" s="254"/>
      <c r="B157" s="256"/>
      <c r="C157" s="312"/>
      <c r="D157" s="313"/>
      <c r="E157" s="314"/>
      <c r="F157" s="2"/>
      <c r="G157" s="9"/>
      <c r="H157" s="11"/>
      <c r="I157" s="50"/>
      <c r="J157" s="49"/>
      <c r="K157" s="3"/>
      <c r="L157" s="3"/>
      <c r="M157" s="3"/>
    </row>
    <row r="158" spans="1:13" ht="15.75" x14ac:dyDescent="0.25">
      <c r="A158" s="260" t="s">
        <v>0</v>
      </c>
      <c r="B158" s="260"/>
      <c r="C158" s="299" t="s">
        <v>1</v>
      </c>
      <c r="D158" s="311"/>
      <c r="E158" s="300"/>
      <c r="F158" s="2" t="s">
        <v>2</v>
      </c>
      <c r="G158" s="312" t="s">
        <v>5</v>
      </c>
      <c r="H158" s="313"/>
      <c r="I158" s="314"/>
      <c r="J158" s="154" t="s">
        <v>9</v>
      </c>
      <c r="K158" s="121" t="s">
        <v>11</v>
      </c>
      <c r="L158" s="122"/>
      <c r="M158" s="2" t="s">
        <v>44</v>
      </c>
    </row>
    <row r="159" spans="1:13" ht="15.75" x14ac:dyDescent="0.25">
      <c r="A159" s="254"/>
      <c r="B159" s="256"/>
      <c r="C159" s="154"/>
      <c r="D159" s="155"/>
      <c r="E159" s="156"/>
      <c r="F159" s="2"/>
      <c r="G159" s="2" t="s">
        <v>6</v>
      </c>
      <c r="H159" s="2" t="s">
        <v>7</v>
      </c>
      <c r="I159" s="2" t="s">
        <v>8</v>
      </c>
      <c r="J159" s="157" t="s">
        <v>10</v>
      </c>
      <c r="K159" s="2"/>
      <c r="L159" s="2"/>
      <c r="M159" s="2"/>
    </row>
    <row r="160" spans="1:13" ht="15.75" x14ac:dyDescent="0.25">
      <c r="A160" s="306" t="s">
        <v>163</v>
      </c>
      <c r="B160" s="307"/>
      <c r="C160" s="303" t="s">
        <v>66</v>
      </c>
      <c r="D160" s="304"/>
      <c r="E160" s="305"/>
      <c r="F160" s="6" t="s">
        <v>200</v>
      </c>
      <c r="G160" s="3">
        <v>9.4600000000000009</v>
      </c>
      <c r="H160" s="3">
        <v>11.6</v>
      </c>
      <c r="I160" s="3">
        <v>26.95</v>
      </c>
      <c r="J160" s="3">
        <v>304.3</v>
      </c>
      <c r="K160" s="3">
        <v>130</v>
      </c>
      <c r="L160" s="3"/>
      <c r="M160" s="3"/>
    </row>
    <row r="161" spans="1:13" ht="15.75" x14ac:dyDescent="0.25">
      <c r="A161" s="306" t="s">
        <v>158</v>
      </c>
      <c r="B161" s="307"/>
      <c r="C161" s="303" t="s">
        <v>61</v>
      </c>
      <c r="D161" s="304"/>
      <c r="E161" s="305"/>
      <c r="F161" s="3"/>
      <c r="G161" s="3"/>
      <c r="H161" s="3"/>
      <c r="I161" s="3"/>
      <c r="J161" s="3"/>
      <c r="K161" s="3"/>
      <c r="L161" s="3"/>
      <c r="M161" s="3"/>
    </row>
    <row r="162" spans="1:13" ht="15.75" x14ac:dyDescent="0.25">
      <c r="A162" s="252"/>
      <c r="B162" s="253"/>
      <c r="C162" s="303" t="s">
        <v>71</v>
      </c>
      <c r="D162" s="304"/>
      <c r="E162" s="305"/>
      <c r="F162" s="3">
        <v>200</v>
      </c>
      <c r="G162" s="3">
        <v>0</v>
      </c>
      <c r="H162" s="3">
        <v>0</v>
      </c>
      <c r="I162" s="3">
        <v>13.3</v>
      </c>
      <c r="J162" s="3">
        <v>47.8</v>
      </c>
      <c r="K162" s="3">
        <v>263</v>
      </c>
      <c r="L162" s="3"/>
    </row>
    <row r="163" spans="1:13" ht="15.75" x14ac:dyDescent="0.25">
      <c r="A163" s="254"/>
      <c r="B163" s="256"/>
      <c r="C163" s="325" t="s">
        <v>168</v>
      </c>
      <c r="D163" s="339"/>
      <c r="E163" s="340"/>
      <c r="F163" s="3">
        <v>40</v>
      </c>
      <c r="G163" s="3">
        <v>1.28</v>
      </c>
      <c r="H163" s="3">
        <v>1.1200000000000001</v>
      </c>
      <c r="I163" s="3">
        <v>32.04</v>
      </c>
      <c r="J163" s="3">
        <v>140</v>
      </c>
      <c r="K163" s="3"/>
      <c r="L163" s="3"/>
      <c r="M163" s="3"/>
    </row>
    <row r="164" spans="1:13" ht="15.75" x14ac:dyDescent="0.25">
      <c r="A164" s="254"/>
      <c r="B164" s="256"/>
      <c r="C164" s="325" t="s">
        <v>97</v>
      </c>
      <c r="D164" s="339"/>
      <c r="E164" s="340"/>
      <c r="F164" s="236">
        <v>120</v>
      </c>
      <c r="G164" s="236">
        <v>1.08</v>
      </c>
      <c r="H164" s="236">
        <v>0.24</v>
      </c>
      <c r="I164" s="236">
        <v>9.7200000000000006</v>
      </c>
      <c r="J164" s="236">
        <v>48</v>
      </c>
      <c r="K164" s="236"/>
      <c r="L164" s="236"/>
      <c r="M164" s="236"/>
    </row>
    <row r="165" spans="1:13" ht="15.75" x14ac:dyDescent="0.25">
      <c r="A165" s="254"/>
      <c r="B165" s="256"/>
      <c r="C165" s="130"/>
      <c r="D165" s="125"/>
      <c r="E165" s="126"/>
      <c r="F165" s="127"/>
      <c r="G165" s="127"/>
      <c r="H165" s="127"/>
      <c r="I165" s="127"/>
      <c r="J165" s="127"/>
      <c r="K165" s="127"/>
      <c r="L165" s="127"/>
      <c r="M165" s="127"/>
    </row>
    <row r="166" spans="1:13" ht="15.75" x14ac:dyDescent="0.25">
      <c r="A166" s="254"/>
      <c r="B166" s="256"/>
      <c r="C166" s="312" t="s">
        <v>197</v>
      </c>
      <c r="D166" s="313"/>
      <c r="E166" s="314"/>
      <c r="F166" s="2">
        <v>530</v>
      </c>
      <c r="G166" s="2">
        <f>SUM(G160:G165)</f>
        <v>11.82</v>
      </c>
      <c r="H166" s="2">
        <f>SUM(H160:H165)</f>
        <v>12.959999999999999</v>
      </c>
      <c r="I166" s="2">
        <f>SUM(I160:I165)</f>
        <v>82.009999999999991</v>
      </c>
      <c r="J166" s="2">
        <f>SUM(J160:J165)</f>
        <v>540.1</v>
      </c>
      <c r="K166" s="3"/>
      <c r="L166" s="3"/>
      <c r="M166" s="3"/>
    </row>
    <row r="167" spans="1:13" ht="15.75" x14ac:dyDescent="0.25">
      <c r="A167" s="254"/>
      <c r="B167" s="256"/>
      <c r="C167" s="306" t="s">
        <v>158</v>
      </c>
      <c r="D167" s="315"/>
      <c r="E167" s="302"/>
      <c r="F167" s="2"/>
      <c r="G167" s="2"/>
      <c r="H167" s="2"/>
      <c r="I167" s="2"/>
      <c r="J167" s="2"/>
      <c r="K167" s="3"/>
      <c r="L167" s="3"/>
    </row>
    <row r="168" spans="1:13" ht="18.75" x14ac:dyDescent="0.3">
      <c r="A168" s="254"/>
      <c r="B168" s="256"/>
      <c r="C168" s="318" t="s">
        <v>18</v>
      </c>
      <c r="D168" s="319"/>
      <c r="E168" s="320"/>
      <c r="F168" s="44">
        <f>F166+F151+F139</f>
        <v>1776</v>
      </c>
      <c r="G168" s="292">
        <f>G166+G151+G139</f>
        <v>48.62</v>
      </c>
      <c r="H168" s="44">
        <f>H166+H151+H139</f>
        <v>53.989999999999995</v>
      </c>
      <c r="I168" s="44">
        <f>I166+I151+I139</f>
        <v>234.91</v>
      </c>
      <c r="J168" s="44">
        <f>J166+J151+J139</f>
        <v>1620.2199999999998</v>
      </c>
      <c r="K168" s="3"/>
      <c r="L168" s="3"/>
      <c r="M168" s="3"/>
    </row>
    <row r="169" spans="1:13" ht="18.75" x14ac:dyDescent="0.3">
      <c r="A169" s="254"/>
      <c r="B169" s="256"/>
      <c r="C169" s="143"/>
      <c r="D169" s="144"/>
      <c r="E169" s="145"/>
      <c r="F169" s="44"/>
      <c r="G169" s="44"/>
      <c r="H169" s="44"/>
      <c r="I169" s="44"/>
      <c r="J169" s="44"/>
      <c r="K169" s="152"/>
      <c r="L169" s="152"/>
      <c r="M169" s="152"/>
    </row>
    <row r="170" spans="1:13" ht="18.75" x14ac:dyDescent="0.3">
      <c r="A170" s="254"/>
      <c r="B170" s="256"/>
      <c r="C170" s="143"/>
      <c r="D170" s="144"/>
      <c r="E170" s="145"/>
      <c r="F170" s="44"/>
      <c r="G170" s="44"/>
      <c r="H170" s="44"/>
      <c r="I170" s="44"/>
      <c r="J170" s="44"/>
      <c r="K170" s="152"/>
      <c r="L170" s="152"/>
      <c r="M170" s="152"/>
    </row>
    <row r="171" spans="1:13" ht="18.75" x14ac:dyDescent="0.3">
      <c r="A171" s="254"/>
      <c r="B171" s="256"/>
      <c r="C171" s="143"/>
      <c r="D171" s="144"/>
      <c r="E171" s="145"/>
      <c r="F171" s="44"/>
      <c r="G171" s="44"/>
      <c r="H171" s="44"/>
      <c r="I171" s="44"/>
      <c r="J171" s="44"/>
      <c r="K171" s="152"/>
      <c r="L171" s="152"/>
      <c r="M171" s="152"/>
    </row>
    <row r="172" spans="1:13" ht="18.75" x14ac:dyDescent="0.3">
      <c r="A172" s="254"/>
      <c r="B172" s="256"/>
      <c r="C172" s="143"/>
      <c r="D172" s="144"/>
      <c r="E172" s="145"/>
      <c r="F172" s="44"/>
      <c r="G172" s="44"/>
      <c r="H172" s="44"/>
      <c r="I172" s="44"/>
      <c r="J172" s="44"/>
      <c r="K172" s="152"/>
      <c r="L172" s="152"/>
      <c r="M172" s="152"/>
    </row>
    <row r="173" spans="1:13" ht="18.75" x14ac:dyDescent="0.3">
      <c r="A173" s="254"/>
      <c r="B173" s="256"/>
      <c r="C173" s="143"/>
      <c r="D173" s="144"/>
      <c r="E173" s="145"/>
      <c r="F173" s="44"/>
      <c r="G173" s="44"/>
      <c r="H173" s="44"/>
      <c r="I173" s="44"/>
      <c r="J173" s="44"/>
      <c r="K173" s="152"/>
      <c r="L173" s="152"/>
      <c r="M173" s="152"/>
    </row>
    <row r="174" spans="1:13" ht="18.75" x14ac:dyDescent="0.3">
      <c r="A174" s="254"/>
      <c r="B174" s="256"/>
      <c r="C174" s="143"/>
      <c r="D174" s="144"/>
      <c r="E174" s="145"/>
      <c r="F174" s="44"/>
      <c r="G174" s="44"/>
      <c r="H174" s="44"/>
      <c r="I174" s="44"/>
      <c r="J174" s="44"/>
      <c r="K174" s="152"/>
      <c r="L174" s="152"/>
      <c r="M174" s="152"/>
    </row>
    <row r="175" spans="1:13" ht="18.75" x14ac:dyDescent="0.3">
      <c r="A175" s="254"/>
      <c r="B175" s="256"/>
      <c r="C175" s="143"/>
      <c r="D175" s="144"/>
      <c r="E175" s="145"/>
      <c r="F175" s="44"/>
      <c r="G175" s="44"/>
      <c r="H175" s="44"/>
      <c r="I175" s="44"/>
      <c r="J175" s="44"/>
      <c r="K175" s="152"/>
      <c r="L175" s="152"/>
      <c r="M175" s="152"/>
    </row>
    <row r="176" spans="1:13" ht="18.75" x14ac:dyDescent="0.3">
      <c r="A176" s="254"/>
      <c r="B176" s="256"/>
      <c r="C176" s="143"/>
      <c r="D176" s="144"/>
      <c r="E176" s="145"/>
      <c r="F176" s="44"/>
      <c r="G176" s="44"/>
      <c r="H176" s="44"/>
      <c r="I176" s="44"/>
      <c r="J176" s="44"/>
      <c r="K176" s="152"/>
      <c r="L176" s="152"/>
      <c r="M176" s="152"/>
    </row>
    <row r="177" spans="1:13" ht="18.75" x14ac:dyDescent="0.3">
      <c r="A177" s="254"/>
      <c r="B177" s="256"/>
      <c r="C177" s="143"/>
      <c r="D177" s="144"/>
      <c r="E177" s="145"/>
      <c r="F177" s="44"/>
      <c r="G177" s="44"/>
      <c r="H177" s="44"/>
      <c r="I177" s="44"/>
      <c r="J177" s="44"/>
      <c r="K177" s="152"/>
      <c r="L177" s="152"/>
      <c r="M177" s="152"/>
    </row>
    <row r="178" spans="1:13" ht="18.75" x14ac:dyDescent="0.3">
      <c r="A178" s="254"/>
      <c r="B178" s="256"/>
      <c r="C178" s="143"/>
      <c r="D178" s="144"/>
      <c r="E178" s="145"/>
      <c r="F178" s="44"/>
      <c r="G178" s="44"/>
      <c r="H178" s="44"/>
      <c r="I178" s="44"/>
      <c r="J178" s="44"/>
      <c r="K178" s="152"/>
      <c r="L178" s="152"/>
      <c r="M178" s="152"/>
    </row>
    <row r="179" spans="1:13" ht="18.75" x14ac:dyDescent="0.3">
      <c r="A179" s="254"/>
      <c r="B179" s="256"/>
      <c r="C179" s="143"/>
      <c r="D179" s="144"/>
      <c r="E179" s="145"/>
      <c r="F179" s="44"/>
      <c r="G179" s="44"/>
      <c r="H179" s="44"/>
      <c r="I179" s="44"/>
      <c r="J179" s="44"/>
      <c r="K179" s="152"/>
      <c r="L179" s="152"/>
      <c r="M179" s="152"/>
    </row>
    <row r="180" spans="1:13" ht="18.75" x14ac:dyDescent="0.3">
      <c r="A180" s="254"/>
      <c r="B180" s="256"/>
      <c r="C180" s="143"/>
      <c r="D180" s="144"/>
      <c r="E180" s="145"/>
      <c r="F180" s="44"/>
      <c r="G180" s="44"/>
      <c r="H180" s="44"/>
      <c r="I180" s="44"/>
      <c r="J180" s="44"/>
      <c r="K180" s="152"/>
      <c r="L180" s="152"/>
      <c r="M180" s="152"/>
    </row>
    <row r="181" spans="1:13" ht="18.75" x14ac:dyDescent="0.3">
      <c r="A181" s="254"/>
      <c r="B181" s="256"/>
      <c r="C181" s="143"/>
      <c r="D181" s="144"/>
      <c r="E181" s="145"/>
      <c r="F181" s="44"/>
      <c r="G181" s="44"/>
      <c r="H181" s="44"/>
      <c r="I181" s="44"/>
      <c r="J181" s="44"/>
      <c r="K181" s="152"/>
      <c r="L181" s="152"/>
      <c r="M181" s="152"/>
    </row>
    <row r="182" spans="1:13" ht="18.75" x14ac:dyDescent="0.3">
      <c r="A182" s="254"/>
      <c r="B182" s="256"/>
      <c r="C182" s="143"/>
      <c r="D182" s="144"/>
      <c r="E182" s="145"/>
      <c r="F182" s="44"/>
      <c r="G182" s="44"/>
      <c r="H182" s="44"/>
      <c r="I182" s="44"/>
      <c r="J182" s="44"/>
      <c r="K182" s="152"/>
      <c r="L182" s="152"/>
      <c r="M182" s="152"/>
    </row>
    <row r="183" spans="1:13" ht="18.75" x14ac:dyDescent="0.3">
      <c r="A183" s="254"/>
      <c r="B183" s="256"/>
      <c r="C183" s="143"/>
      <c r="D183" s="144"/>
      <c r="E183" s="145"/>
      <c r="F183" s="44"/>
      <c r="G183" s="44"/>
      <c r="H183" s="44"/>
      <c r="I183" s="44"/>
      <c r="J183" s="44"/>
      <c r="K183" s="152"/>
      <c r="L183" s="152"/>
      <c r="M183" s="152"/>
    </row>
    <row r="184" spans="1:13" ht="18.75" x14ac:dyDescent="0.3">
      <c r="A184" s="254"/>
      <c r="B184" s="256"/>
      <c r="C184" s="143"/>
      <c r="D184" s="144"/>
      <c r="E184" s="145"/>
      <c r="F184" s="44"/>
      <c r="G184" s="44"/>
      <c r="H184" s="44"/>
      <c r="I184" s="44"/>
      <c r="J184" s="44"/>
      <c r="K184" s="152"/>
      <c r="L184" s="152"/>
      <c r="M184" s="152"/>
    </row>
    <row r="185" spans="1:13" ht="18.75" x14ac:dyDescent="0.3">
      <c r="A185" s="254"/>
      <c r="B185" s="256"/>
      <c r="C185" s="143"/>
      <c r="D185" s="144"/>
      <c r="E185" s="145"/>
      <c r="F185" s="44"/>
      <c r="G185" s="44"/>
      <c r="H185" s="44"/>
      <c r="I185" s="44"/>
      <c r="J185" s="44"/>
      <c r="K185" s="152"/>
      <c r="L185" s="152"/>
      <c r="M185" s="152"/>
    </row>
    <row r="186" spans="1:13" ht="18.75" x14ac:dyDescent="0.3">
      <c r="A186" s="254"/>
      <c r="B186" s="256"/>
      <c r="C186" s="143"/>
      <c r="D186" s="144"/>
      <c r="E186" s="145"/>
      <c r="F186" s="44"/>
      <c r="G186" s="44"/>
      <c r="H186" s="44"/>
      <c r="I186" s="44"/>
      <c r="J186" s="44"/>
      <c r="K186" s="152"/>
      <c r="L186" s="152"/>
      <c r="M186" s="152"/>
    </row>
    <row r="187" spans="1:13" ht="15.75" x14ac:dyDescent="0.25">
      <c r="A187" s="260" t="s">
        <v>0</v>
      </c>
      <c r="B187" s="260"/>
      <c r="C187" s="299" t="s">
        <v>1</v>
      </c>
      <c r="D187" s="311"/>
      <c r="E187" s="300"/>
      <c r="F187" s="2" t="s">
        <v>2</v>
      </c>
      <c r="G187" s="312" t="s">
        <v>5</v>
      </c>
      <c r="H187" s="313"/>
      <c r="I187" s="314"/>
      <c r="J187" s="137" t="s">
        <v>9</v>
      </c>
      <c r="K187" s="121" t="s">
        <v>11</v>
      </c>
      <c r="L187" s="122"/>
      <c r="M187" s="2" t="s">
        <v>44</v>
      </c>
    </row>
    <row r="188" spans="1:13" ht="15.75" x14ac:dyDescent="0.25">
      <c r="A188" s="254" t="s">
        <v>76</v>
      </c>
      <c r="B188" s="256"/>
      <c r="C188" s="137"/>
      <c r="D188" s="138"/>
      <c r="E188" s="139"/>
      <c r="F188" s="2"/>
      <c r="G188" s="2" t="s">
        <v>6</v>
      </c>
      <c r="H188" s="2" t="s">
        <v>7</v>
      </c>
      <c r="I188" s="2" t="s">
        <v>8</v>
      </c>
      <c r="J188" s="136" t="s">
        <v>10</v>
      </c>
      <c r="K188" s="2"/>
      <c r="L188" s="2"/>
      <c r="M188" s="2"/>
    </row>
    <row r="189" spans="1:13" ht="15.75" x14ac:dyDescent="0.25">
      <c r="A189" s="306" t="s">
        <v>59</v>
      </c>
      <c r="B189" s="307"/>
      <c r="C189" s="303"/>
      <c r="D189" s="304"/>
      <c r="E189" s="305"/>
      <c r="F189" s="1"/>
      <c r="G189" s="1"/>
      <c r="H189" s="1"/>
      <c r="I189" s="1"/>
      <c r="J189" s="1"/>
      <c r="K189" s="1"/>
      <c r="L189" s="1"/>
      <c r="M189" s="91"/>
    </row>
    <row r="190" spans="1:13" ht="15.75" x14ac:dyDescent="0.25">
      <c r="A190" s="306" t="s">
        <v>48</v>
      </c>
      <c r="B190" s="307"/>
      <c r="C190" s="303" t="s">
        <v>89</v>
      </c>
      <c r="D190" s="304"/>
      <c r="E190" s="305"/>
      <c r="F190" s="51">
        <v>180</v>
      </c>
      <c r="G190" s="91">
        <v>6.3</v>
      </c>
      <c r="H190" s="91">
        <v>7.2</v>
      </c>
      <c r="I190" s="91">
        <v>26.72</v>
      </c>
      <c r="J190" s="91">
        <v>183.1</v>
      </c>
      <c r="K190" s="91">
        <v>99</v>
      </c>
      <c r="L190" s="1"/>
      <c r="M190" s="91"/>
    </row>
    <row r="191" spans="1:13" ht="15.75" x14ac:dyDescent="0.25">
      <c r="A191" s="306"/>
      <c r="B191" s="307"/>
      <c r="C191" s="303" t="s">
        <v>148</v>
      </c>
      <c r="D191" s="304"/>
      <c r="E191" s="305"/>
      <c r="F191" s="51">
        <v>195</v>
      </c>
      <c r="G191" s="91">
        <v>1.3</v>
      </c>
      <c r="H191" s="91">
        <v>1.3</v>
      </c>
      <c r="I191" s="91">
        <v>14</v>
      </c>
      <c r="J191" s="91">
        <v>89.7</v>
      </c>
      <c r="K191" s="91">
        <v>253</v>
      </c>
      <c r="L191" s="1"/>
      <c r="M191" s="91"/>
    </row>
    <row r="192" spans="1:13" ht="15.75" x14ac:dyDescent="0.25">
      <c r="A192" s="306"/>
      <c r="B192" s="307"/>
      <c r="C192" s="303" t="s">
        <v>169</v>
      </c>
      <c r="D192" s="304"/>
      <c r="E192" s="305"/>
      <c r="F192" s="45" t="s">
        <v>54</v>
      </c>
      <c r="G192" s="91">
        <v>2.02</v>
      </c>
      <c r="H192" s="91">
        <v>4</v>
      </c>
      <c r="I192" s="91">
        <v>10.33</v>
      </c>
      <c r="J192" s="91">
        <v>87.35</v>
      </c>
      <c r="K192" s="91">
        <v>54</v>
      </c>
      <c r="L192" s="1"/>
      <c r="M192" s="71"/>
    </row>
    <row r="193" spans="1:13" ht="15.75" x14ac:dyDescent="0.25">
      <c r="A193" s="306"/>
      <c r="B193" s="307"/>
      <c r="C193" s="303"/>
      <c r="D193" s="304"/>
      <c r="E193" s="305"/>
      <c r="F193" s="45"/>
      <c r="G193" s="91"/>
      <c r="H193" s="91"/>
      <c r="I193" s="91"/>
      <c r="J193" s="91"/>
      <c r="K193" s="91"/>
      <c r="L193" s="1"/>
      <c r="M193" s="71"/>
    </row>
    <row r="194" spans="1:13" ht="15.75" x14ac:dyDescent="0.25">
      <c r="A194" s="252"/>
      <c r="B194" s="253"/>
      <c r="C194" s="301"/>
      <c r="D194" s="315"/>
      <c r="E194" s="302"/>
      <c r="F194" s="51"/>
      <c r="G194" s="91"/>
      <c r="H194" s="91"/>
      <c r="I194" s="91"/>
      <c r="J194" s="91"/>
      <c r="K194" s="91"/>
      <c r="L194" s="1"/>
      <c r="M194" s="71"/>
    </row>
    <row r="195" spans="1:13" ht="15.75" x14ac:dyDescent="0.25">
      <c r="A195" s="306"/>
      <c r="B195" s="307"/>
      <c r="C195" s="312" t="s">
        <v>47</v>
      </c>
      <c r="D195" s="313"/>
      <c r="E195" s="314"/>
      <c r="F195" s="52">
        <v>410</v>
      </c>
      <c r="G195" s="2">
        <f>SUM(G190:G193)</f>
        <v>9.6199999999999992</v>
      </c>
      <c r="H195" s="2">
        <f>SUM(H190:H194)</f>
        <v>12.5</v>
      </c>
      <c r="I195" s="2">
        <f>SUM(I189:I194)</f>
        <v>51.05</v>
      </c>
      <c r="J195" s="2">
        <f>SUM(J190:J194)</f>
        <v>360.15</v>
      </c>
      <c r="K195" s="91"/>
      <c r="L195" s="1"/>
      <c r="M195" s="3"/>
    </row>
    <row r="196" spans="1:13" ht="15.75" x14ac:dyDescent="0.25">
      <c r="A196" s="306"/>
      <c r="B196" s="307"/>
      <c r="C196" s="303"/>
      <c r="D196" s="304"/>
      <c r="E196" s="305"/>
      <c r="F196" s="2"/>
      <c r="G196" s="2"/>
      <c r="H196" s="2"/>
      <c r="I196" s="2"/>
      <c r="J196" s="2"/>
      <c r="K196" s="91"/>
      <c r="L196" s="1"/>
      <c r="M196" s="3"/>
    </row>
    <row r="197" spans="1:13" ht="15.75" x14ac:dyDescent="0.25">
      <c r="A197" s="306" t="s">
        <v>46</v>
      </c>
      <c r="B197" s="307"/>
      <c r="C197" s="229" t="s">
        <v>73</v>
      </c>
      <c r="D197" s="168"/>
      <c r="E197" s="169"/>
      <c r="F197" s="179">
        <v>200</v>
      </c>
      <c r="G197" s="179">
        <v>0.8</v>
      </c>
      <c r="H197" s="179">
        <v>0.8</v>
      </c>
      <c r="I197" s="179">
        <v>19.600000000000001</v>
      </c>
      <c r="J197" s="179">
        <v>90</v>
      </c>
      <c r="K197" s="179">
        <v>135</v>
      </c>
      <c r="L197" s="1"/>
      <c r="M197" s="3"/>
    </row>
    <row r="198" spans="1:13" ht="15.75" x14ac:dyDescent="0.25">
      <c r="A198" s="306"/>
      <c r="B198" s="307"/>
      <c r="C198" s="312" t="s">
        <v>38</v>
      </c>
      <c r="D198" s="313"/>
      <c r="E198" s="314"/>
      <c r="F198" s="2">
        <v>200</v>
      </c>
      <c r="G198" s="2">
        <v>0.8</v>
      </c>
      <c r="H198" s="2">
        <v>0.8</v>
      </c>
      <c r="I198" s="2">
        <v>19.600000000000001</v>
      </c>
      <c r="J198" s="2">
        <v>90</v>
      </c>
      <c r="K198" s="2"/>
      <c r="L198" s="1"/>
      <c r="M198" s="3"/>
    </row>
    <row r="199" spans="1:13" ht="15.75" x14ac:dyDescent="0.25">
      <c r="A199" s="252"/>
      <c r="B199" s="253"/>
      <c r="C199" s="79"/>
      <c r="D199" s="80"/>
      <c r="E199" s="81"/>
      <c r="F199" s="91"/>
      <c r="G199" s="91"/>
      <c r="H199" s="91"/>
      <c r="I199" s="91"/>
      <c r="J199" s="91"/>
      <c r="K199" s="91"/>
      <c r="L199" s="1"/>
      <c r="M199" s="3"/>
    </row>
    <row r="200" spans="1:13" ht="15.75" x14ac:dyDescent="0.25">
      <c r="A200" s="252"/>
      <c r="B200" s="253"/>
      <c r="C200" s="76" t="s">
        <v>39</v>
      </c>
      <c r="D200" s="77"/>
      <c r="E200" s="78"/>
      <c r="F200" s="52">
        <f t="shared" ref="F200:J200" si="0">F198+F195</f>
        <v>610</v>
      </c>
      <c r="G200" s="2">
        <f t="shared" si="0"/>
        <v>10.42</v>
      </c>
      <c r="H200" s="2">
        <f t="shared" si="0"/>
        <v>13.3</v>
      </c>
      <c r="I200" s="2">
        <f t="shared" si="0"/>
        <v>70.650000000000006</v>
      </c>
      <c r="J200" s="2">
        <f t="shared" si="0"/>
        <v>450.15</v>
      </c>
      <c r="K200" s="91"/>
      <c r="L200" s="1"/>
      <c r="M200" s="3"/>
    </row>
    <row r="201" spans="1:13" ht="15.75" x14ac:dyDescent="0.25">
      <c r="A201" s="252"/>
      <c r="B201" s="253"/>
      <c r="C201" s="79"/>
      <c r="D201" s="80"/>
      <c r="E201" s="81"/>
      <c r="F201" s="91"/>
      <c r="G201" s="91"/>
      <c r="H201" s="91"/>
      <c r="I201" s="91"/>
      <c r="J201" s="91"/>
      <c r="K201" s="91"/>
      <c r="L201" s="1"/>
      <c r="M201" s="3"/>
    </row>
    <row r="202" spans="1:13" ht="15.75" x14ac:dyDescent="0.25">
      <c r="A202" s="306" t="s">
        <v>12</v>
      </c>
      <c r="B202" s="307"/>
      <c r="C202" s="303" t="s">
        <v>16</v>
      </c>
      <c r="D202" s="304"/>
      <c r="E202" s="305"/>
      <c r="F202" s="179">
        <v>50</v>
      </c>
      <c r="G202" s="179">
        <v>0.35</v>
      </c>
      <c r="H202" s="179">
        <v>5.04</v>
      </c>
      <c r="I202" s="179">
        <v>1.18</v>
      </c>
      <c r="J202" s="179">
        <v>51.25</v>
      </c>
      <c r="K202" s="179">
        <v>118</v>
      </c>
      <c r="L202" s="1"/>
      <c r="M202" s="3"/>
    </row>
    <row r="203" spans="1:13" ht="15.75" x14ac:dyDescent="0.25">
      <c r="A203" s="299"/>
      <c r="B203" s="300"/>
      <c r="C203" s="303" t="s">
        <v>90</v>
      </c>
      <c r="D203" s="304"/>
      <c r="E203" s="305"/>
      <c r="F203" s="91"/>
      <c r="G203" s="91"/>
      <c r="H203" s="91"/>
      <c r="I203" s="91"/>
      <c r="J203" s="91"/>
      <c r="K203" s="91"/>
      <c r="L203" s="1"/>
      <c r="M203" s="3"/>
    </row>
    <row r="204" spans="1:13" ht="15.75" x14ac:dyDescent="0.25">
      <c r="A204" s="299"/>
      <c r="B204" s="300"/>
      <c r="C204" s="303" t="s">
        <v>60</v>
      </c>
      <c r="D204" s="304"/>
      <c r="E204" s="305"/>
      <c r="F204" s="91">
        <v>180</v>
      </c>
      <c r="G204" s="91">
        <v>2.34</v>
      </c>
      <c r="H204" s="91">
        <v>3.15</v>
      </c>
      <c r="I204" s="91">
        <v>11.94</v>
      </c>
      <c r="J204" s="91">
        <v>101.16</v>
      </c>
      <c r="K204" s="91">
        <v>82</v>
      </c>
      <c r="L204" s="1"/>
      <c r="M204" s="3"/>
    </row>
    <row r="205" spans="1:13" ht="15.75" x14ac:dyDescent="0.25">
      <c r="A205" s="299"/>
      <c r="B205" s="300"/>
      <c r="C205" s="303" t="s">
        <v>91</v>
      </c>
      <c r="D205" s="304"/>
      <c r="E205" s="305"/>
      <c r="F205" s="91">
        <v>200</v>
      </c>
      <c r="G205" s="91">
        <v>12.62</v>
      </c>
      <c r="H205" s="91">
        <v>10</v>
      </c>
      <c r="I205" s="91">
        <v>35.229999999999997</v>
      </c>
      <c r="J205" s="91">
        <v>294.7</v>
      </c>
      <c r="K205" s="91">
        <v>291</v>
      </c>
      <c r="L205" s="1"/>
      <c r="M205" s="3"/>
    </row>
    <row r="206" spans="1:13" ht="15.75" x14ac:dyDescent="0.25">
      <c r="A206" s="299"/>
      <c r="B206" s="300"/>
      <c r="C206" s="303" t="s">
        <v>92</v>
      </c>
      <c r="D206" s="304"/>
      <c r="E206" s="305"/>
      <c r="F206" s="91"/>
      <c r="G206" s="91"/>
      <c r="H206" s="91"/>
      <c r="I206" s="91"/>
      <c r="J206" s="91"/>
      <c r="K206" s="91"/>
      <c r="L206" s="1"/>
      <c r="M206" s="3"/>
    </row>
    <row r="207" spans="1:13" ht="15.75" x14ac:dyDescent="0.25">
      <c r="A207" s="299"/>
      <c r="B207" s="300"/>
      <c r="C207" s="303" t="s">
        <v>121</v>
      </c>
      <c r="D207" s="304"/>
      <c r="E207" s="305"/>
      <c r="F207" s="91">
        <v>180</v>
      </c>
      <c r="G207" s="91">
        <v>0.13</v>
      </c>
      <c r="H207" s="91">
        <v>0.09</v>
      </c>
      <c r="I207" s="91">
        <v>14.3</v>
      </c>
      <c r="J207" s="91">
        <v>64.53</v>
      </c>
      <c r="K207" s="91">
        <v>71</v>
      </c>
      <c r="L207" s="1"/>
      <c r="M207" s="3"/>
    </row>
    <row r="208" spans="1:13" ht="15.75" x14ac:dyDescent="0.25">
      <c r="A208" s="254"/>
      <c r="B208" s="256"/>
      <c r="C208" s="303" t="s">
        <v>14</v>
      </c>
      <c r="D208" s="304"/>
      <c r="E208" s="305"/>
      <c r="F208" s="237">
        <v>15</v>
      </c>
      <c r="G208" s="237">
        <v>1.1499999999999999</v>
      </c>
      <c r="H208" s="237">
        <v>0.9</v>
      </c>
      <c r="I208" s="237">
        <v>7.47</v>
      </c>
      <c r="J208" s="237">
        <v>39.299999999999997</v>
      </c>
      <c r="K208" s="237">
        <v>133</v>
      </c>
      <c r="L208" s="237"/>
      <c r="M208" s="237"/>
    </row>
    <row r="209" spans="1:13" ht="15.75" x14ac:dyDescent="0.25">
      <c r="A209" s="254"/>
      <c r="B209" s="256"/>
      <c r="C209" s="308" t="s">
        <v>128</v>
      </c>
      <c r="D209" s="309"/>
      <c r="E209" s="310"/>
      <c r="F209" s="237">
        <v>22</v>
      </c>
      <c r="G209" s="237">
        <v>1.45</v>
      </c>
      <c r="H209" s="237">
        <v>0.26</v>
      </c>
      <c r="I209" s="237">
        <v>7.52</v>
      </c>
      <c r="J209" s="237">
        <v>39.82</v>
      </c>
      <c r="K209" s="237">
        <v>133</v>
      </c>
      <c r="L209" s="1"/>
      <c r="M209" s="1"/>
    </row>
    <row r="210" spans="1:13" ht="15.75" x14ac:dyDescent="0.25">
      <c r="A210" s="254"/>
      <c r="B210" s="256"/>
      <c r="C210" s="308" t="s">
        <v>15</v>
      </c>
      <c r="D210" s="309"/>
      <c r="E210" s="310"/>
      <c r="F210" s="237">
        <v>15</v>
      </c>
      <c r="G210" s="237">
        <v>1.1499999999999999</v>
      </c>
      <c r="H210" s="237">
        <v>0.9</v>
      </c>
      <c r="I210" s="237">
        <v>7.47</v>
      </c>
      <c r="J210" s="237">
        <v>39.299999999999997</v>
      </c>
      <c r="K210" s="237">
        <v>133</v>
      </c>
      <c r="L210" s="1"/>
      <c r="M210" s="1"/>
    </row>
    <row r="211" spans="1:13" ht="15.75" x14ac:dyDescent="0.25">
      <c r="A211" s="299"/>
      <c r="B211" s="300"/>
      <c r="C211" s="303"/>
      <c r="D211" s="304"/>
      <c r="E211" s="305"/>
      <c r="F211" s="91"/>
      <c r="G211" s="91"/>
      <c r="H211" s="91"/>
      <c r="I211" s="91"/>
      <c r="J211" s="91"/>
      <c r="K211" s="91"/>
      <c r="L211" s="1"/>
      <c r="M211" s="3"/>
    </row>
    <row r="212" spans="1:13" ht="15.75" x14ac:dyDescent="0.25">
      <c r="A212" s="254"/>
      <c r="B212" s="256"/>
      <c r="C212" s="79"/>
      <c r="D212" s="80"/>
      <c r="E212" s="81"/>
      <c r="F212" s="91"/>
      <c r="G212" s="91"/>
      <c r="H212" s="91"/>
      <c r="I212" s="91"/>
      <c r="J212" s="91"/>
      <c r="K212" s="91"/>
      <c r="L212" s="1"/>
      <c r="M212" s="3"/>
    </row>
    <row r="213" spans="1:13" ht="15.75" x14ac:dyDescent="0.25">
      <c r="A213" s="299"/>
      <c r="B213" s="300"/>
      <c r="C213" s="312" t="s">
        <v>26</v>
      </c>
      <c r="D213" s="313"/>
      <c r="E213" s="314"/>
      <c r="F213" s="2">
        <f>SUM(F202:F210)</f>
        <v>662</v>
      </c>
      <c r="G213" s="2">
        <f>SUM(G202:G212)</f>
        <v>19.189999999999998</v>
      </c>
      <c r="H213" s="2">
        <f>SUM(H202:H210)</f>
        <v>20.339999999999996</v>
      </c>
      <c r="I213" s="2">
        <f>SUM(I202:I211)</f>
        <v>85.109999999999985</v>
      </c>
      <c r="J213" s="2">
        <f>SUM(J202:J212)</f>
        <v>630.05999999999995</v>
      </c>
      <c r="K213" s="91"/>
      <c r="L213" s="1"/>
      <c r="M213" s="3"/>
    </row>
    <row r="214" spans="1:13" ht="15.75" x14ac:dyDescent="0.25">
      <c r="A214" s="254"/>
      <c r="B214" s="256"/>
      <c r="C214" s="187"/>
      <c r="D214" s="188"/>
      <c r="E214" s="189"/>
      <c r="F214" s="2"/>
      <c r="G214" s="2"/>
      <c r="H214" s="2"/>
      <c r="I214" s="2"/>
      <c r="J214" s="2"/>
      <c r="K214" s="196"/>
      <c r="L214" s="1"/>
      <c r="M214" s="196"/>
    </row>
    <row r="215" spans="1:13" ht="15.75" x14ac:dyDescent="0.25">
      <c r="A215" s="254"/>
      <c r="B215" s="256"/>
      <c r="C215" s="187"/>
      <c r="D215" s="188"/>
      <c r="E215" s="189"/>
      <c r="F215" s="2"/>
      <c r="G215" s="2"/>
      <c r="H215" s="2"/>
      <c r="I215" s="2"/>
      <c r="J215" s="2"/>
      <c r="K215" s="196"/>
      <c r="L215" s="1"/>
      <c r="M215" s="196"/>
    </row>
    <row r="216" spans="1:13" ht="15.75" x14ac:dyDescent="0.25">
      <c r="A216" s="254"/>
      <c r="B216" s="256"/>
      <c r="C216" s="154"/>
      <c r="D216" s="155"/>
      <c r="E216" s="156"/>
      <c r="F216" s="2"/>
      <c r="G216" s="2"/>
      <c r="H216" s="2"/>
      <c r="I216" s="2"/>
      <c r="J216" s="2"/>
      <c r="K216" s="166"/>
      <c r="L216" s="1"/>
      <c r="M216" s="166"/>
    </row>
    <row r="217" spans="1:13" ht="15.75" x14ac:dyDescent="0.25">
      <c r="A217" s="254"/>
      <c r="B217" s="256"/>
      <c r="C217" s="154"/>
      <c r="D217" s="155"/>
      <c r="E217" s="156"/>
      <c r="F217" s="2"/>
      <c r="G217" s="2"/>
      <c r="H217" s="2"/>
      <c r="I217" s="2"/>
      <c r="J217" s="2"/>
      <c r="K217" s="166"/>
      <c r="L217" s="1"/>
      <c r="M217" s="166"/>
    </row>
    <row r="218" spans="1:13" ht="15.75" x14ac:dyDescent="0.25">
      <c r="A218" s="260" t="s">
        <v>0</v>
      </c>
      <c r="B218" s="260"/>
      <c r="C218" s="299" t="s">
        <v>1</v>
      </c>
      <c r="D218" s="311"/>
      <c r="E218" s="300"/>
      <c r="F218" s="2" t="s">
        <v>2</v>
      </c>
      <c r="G218" s="312" t="s">
        <v>5</v>
      </c>
      <c r="H218" s="313"/>
      <c r="I218" s="314"/>
      <c r="J218" s="154" t="s">
        <v>9</v>
      </c>
      <c r="K218" s="121" t="s">
        <v>11</v>
      </c>
      <c r="L218" s="122"/>
      <c r="M218" s="2" t="s">
        <v>44</v>
      </c>
    </row>
    <row r="219" spans="1:13" ht="15.75" x14ac:dyDescent="0.25">
      <c r="A219" s="252" t="s">
        <v>76</v>
      </c>
      <c r="B219" s="253"/>
      <c r="C219" s="154"/>
      <c r="D219" s="155"/>
      <c r="E219" s="156"/>
      <c r="F219" s="2"/>
      <c r="G219" s="2" t="s">
        <v>6</v>
      </c>
      <c r="H219" s="2" t="s">
        <v>7</v>
      </c>
      <c r="I219" s="2" t="s">
        <v>8</v>
      </c>
      <c r="J219" s="157" t="s">
        <v>10</v>
      </c>
      <c r="K219" s="2"/>
      <c r="L219" s="2"/>
      <c r="M219" s="2"/>
    </row>
    <row r="220" spans="1:13" ht="15.75" x14ac:dyDescent="0.25">
      <c r="A220" s="306"/>
      <c r="B220" s="307"/>
      <c r="C220" s="303"/>
      <c r="D220" s="304"/>
      <c r="E220" s="305"/>
      <c r="F220" s="179"/>
      <c r="G220" s="179"/>
      <c r="H220" s="179"/>
      <c r="I220" s="179"/>
      <c r="J220" s="179"/>
      <c r="K220" s="91"/>
      <c r="L220" s="1"/>
      <c r="M220" s="3"/>
    </row>
    <row r="221" spans="1:13" ht="15.75" x14ac:dyDescent="0.25">
      <c r="A221" s="306"/>
      <c r="B221" s="307"/>
      <c r="C221" s="303"/>
      <c r="D221" s="304"/>
      <c r="E221" s="305"/>
      <c r="F221" s="91"/>
      <c r="G221" s="91"/>
      <c r="H221" s="91"/>
      <c r="I221" s="91"/>
      <c r="J221" s="91"/>
      <c r="K221" s="91"/>
      <c r="L221" s="1"/>
      <c r="M221" s="3"/>
    </row>
    <row r="222" spans="1:13" ht="15.75" x14ac:dyDescent="0.25">
      <c r="A222" s="306"/>
      <c r="B222" s="307"/>
      <c r="C222" s="312"/>
      <c r="D222" s="313"/>
      <c r="E222" s="314"/>
      <c r="F222" s="2"/>
      <c r="G222" s="2"/>
      <c r="H222" s="2"/>
      <c r="I222" s="2"/>
      <c r="J222" s="2"/>
      <c r="K222" s="91"/>
      <c r="L222" s="1"/>
      <c r="M222" s="3"/>
    </row>
    <row r="223" spans="1:13" ht="15.75" x14ac:dyDescent="0.25">
      <c r="A223" s="306"/>
      <c r="B223" s="307"/>
      <c r="C223" s="303"/>
      <c r="D223" s="304"/>
      <c r="E223" s="305"/>
      <c r="F223" s="2"/>
      <c r="G223" s="2"/>
      <c r="H223" s="2"/>
      <c r="I223" s="2"/>
      <c r="J223" s="2"/>
      <c r="K223" s="91"/>
      <c r="L223" s="1"/>
      <c r="M223" s="3"/>
    </row>
    <row r="224" spans="1:13" ht="15.75" x14ac:dyDescent="0.25">
      <c r="A224" s="306" t="s">
        <v>157</v>
      </c>
      <c r="B224" s="307"/>
      <c r="C224" s="303" t="s">
        <v>170</v>
      </c>
      <c r="D224" s="304"/>
      <c r="E224" s="305"/>
      <c r="F224" s="6">
        <v>200</v>
      </c>
      <c r="G224" s="91">
        <v>8.61</v>
      </c>
      <c r="H224" s="91">
        <v>8.6999999999999993</v>
      </c>
      <c r="I224" s="91">
        <v>42.74</v>
      </c>
      <c r="J224" s="91">
        <v>264.86</v>
      </c>
      <c r="K224" s="91">
        <v>33</v>
      </c>
      <c r="L224" s="1"/>
      <c r="M224" s="3"/>
    </row>
    <row r="225" spans="1:13" ht="15.75" x14ac:dyDescent="0.25">
      <c r="A225" s="306" t="s">
        <v>188</v>
      </c>
      <c r="B225" s="307"/>
      <c r="C225" s="303" t="s">
        <v>78</v>
      </c>
      <c r="D225" s="304"/>
      <c r="E225" s="305"/>
      <c r="F225" s="91">
        <v>200</v>
      </c>
      <c r="G225" s="91">
        <v>5.6</v>
      </c>
      <c r="H225" s="91">
        <v>6.4</v>
      </c>
      <c r="I225" s="91">
        <v>8.1999999999999993</v>
      </c>
      <c r="J225" s="91">
        <v>112</v>
      </c>
      <c r="K225" s="91">
        <v>134</v>
      </c>
      <c r="L225" s="1"/>
      <c r="M225" s="3"/>
    </row>
    <row r="226" spans="1:13" ht="15.75" x14ac:dyDescent="0.25">
      <c r="A226" s="299"/>
      <c r="B226" s="300"/>
      <c r="C226" s="303" t="s">
        <v>201</v>
      </c>
      <c r="D226" s="304"/>
      <c r="E226" s="305"/>
      <c r="F226" s="91">
        <v>50</v>
      </c>
      <c r="G226" s="91">
        <v>4.01</v>
      </c>
      <c r="H226" s="91">
        <v>5.27</v>
      </c>
      <c r="I226" s="91">
        <v>21.4</v>
      </c>
      <c r="J226" s="91">
        <v>115.08</v>
      </c>
      <c r="K226" s="91">
        <v>274</v>
      </c>
      <c r="L226" s="1"/>
      <c r="M226" s="3"/>
    </row>
    <row r="227" spans="1:13" ht="15.75" x14ac:dyDescent="0.25">
      <c r="A227" s="254"/>
      <c r="B227" s="256"/>
      <c r="C227" s="308" t="s">
        <v>128</v>
      </c>
      <c r="D227" s="309"/>
      <c r="E227" s="310"/>
      <c r="F227" s="237">
        <v>20</v>
      </c>
      <c r="G227" s="237">
        <v>0.99</v>
      </c>
      <c r="H227" s="237">
        <v>0.18</v>
      </c>
      <c r="I227" s="237">
        <v>6.84</v>
      </c>
      <c r="J227" s="237">
        <v>48.26</v>
      </c>
      <c r="K227" s="237">
        <v>133</v>
      </c>
      <c r="L227" s="1"/>
      <c r="M227" s="1"/>
    </row>
    <row r="228" spans="1:13" ht="15.75" x14ac:dyDescent="0.25">
      <c r="A228" s="254"/>
      <c r="B228" s="256"/>
      <c r="C228" s="303"/>
      <c r="D228" s="304"/>
      <c r="E228" s="305"/>
      <c r="F228" s="91"/>
      <c r="G228" s="91"/>
      <c r="H228" s="91"/>
      <c r="I228" s="91"/>
      <c r="J228" s="91"/>
      <c r="K228" s="91"/>
      <c r="L228" s="1"/>
      <c r="M228" s="3"/>
    </row>
    <row r="229" spans="1:13" ht="15.75" x14ac:dyDescent="0.25">
      <c r="A229" s="299"/>
      <c r="B229" s="300"/>
      <c r="C229" s="303"/>
      <c r="D229" s="304"/>
      <c r="E229" s="305"/>
      <c r="F229" s="91"/>
      <c r="G229" s="91"/>
      <c r="H229" s="91"/>
      <c r="I229" s="91"/>
      <c r="J229" s="91"/>
      <c r="K229" s="91"/>
      <c r="L229" s="1"/>
      <c r="M229" s="3"/>
    </row>
    <row r="230" spans="1:13" ht="15.75" x14ac:dyDescent="0.25">
      <c r="A230" s="254"/>
      <c r="B230" s="256"/>
      <c r="C230" s="129"/>
      <c r="D230" s="123"/>
      <c r="E230" s="124"/>
      <c r="F230" s="127"/>
      <c r="G230" s="127"/>
      <c r="H230" s="127"/>
      <c r="I230" s="127"/>
      <c r="J230" s="127"/>
      <c r="K230" s="91"/>
      <c r="L230" s="1"/>
      <c r="M230" s="3"/>
    </row>
    <row r="231" spans="1:13" ht="15.75" x14ac:dyDescent="0.25">
      <c r="A231" s="299"/>
      <c r="B231" s="300"/>
      <c r="C231" s="312" t="s">
        <v>197</v>
      </c>
      <c r="D231" s="313"/>
      <c r="E231" s="314"/>
      <c r="F231" s="2">
        <f>SUM(F224:F230)</f>
        <v>470</v>
      </c>
      <c r="G231" s="2">
        <f>SUM(G224:G230)</f>
        <v>19.209999999999997</v>
      </c>
      <c r="H231" s="2">
        <f>SUM(H224:H228)</f>
        <v>20.549999999999997</v>
      </c>
      <c r="I231" s="2">
        <f>SUM(I224:I228)</f>
        <v>79.180000000000007</v>
      </c>
      <c r="J231" s="2">
        <f t="shared" ref="J231" si="1">SUM(J224:J230)</f>
        <v>540.20000000000005</v>
      </c>
      <c r="K231" s="91">
        <f>H231+H222+H213+H200</f>
        <v>54.19</v>
      </c>
      <c r="L231" s="1"/>
      <c r="M231" s="3"/>
    </row>
    <row r="232" spans="1:13" ht="15.75" x14ac:dyDescent="0.25">
      <c r="A232" s="254"/>
      <c r="B232" s="256"/>
      <c r="C232" s="306" t="s">
        <v>158</v>
      </c>
      <c r="D232" s="317"/>
      <c r="E232" s="307"/>
      <c r="F232" s="91"/>
      <c r="G232" s="91"/>
      <c r="H232" s="91"/>
      <c r="I232" s="91"/>
      <c r="J232" s="91"/>
      <c r="K232" s="91"/>
      <c r="L232" s="1"/>
      <c r="M232" s="3"/>
    </row>
    <row r="233" spans="1:13" ht="18.75" x14ac:dyDescent="0.3">
      <c r="A233" s="299"/>
      <c r="B233" s="300"/>
      <c r="C233" s="333" t="s">
        <v>18</v>
      </c>
      <c r="D233" s="334"/>
      <c r="E233" s="335"/>
      <c r="F233" s="284">
        <f>F231+F213+F200</f>
        <v>1742</v>
      </c>
      <c r="G233" s="293">
        <f>G231+G213+G200</f>
        <v>48.819999999999993</v>
      </c>
      <c r="H233" s="118">
        <f>H231+H213+H200</f>
        <v>54.19</v>
      </c>
      <c r="I233" s="118">
        <f>I231+I213+I200</f>
        <v>234.94</v>
      </c>
      <c r="J233" s="118">
        <f>J231+J213+J200</f>
        <v>1620.4099999999999</v>
      </c>
      <c r="K233" s="91"/>
      <c r="L233" s="1"/>
      <c r="M233" s="3"/>
    </row>
    <row r="234" spans="1:13" ht="18.75" x14ac:dyDescent="0.3">
      <c r="A234" s="254"/>
      <c r="B234" s="256"/>
      <c r="C234" s="146"/>
      <c r="D234" s="147"/>
      <c r="E234" s="148"/>
      <c r="F234" s="118"/>
      <c r="G234" s="118"/>
      <c r="H234" s="118"/>
      <c r="I234" s="118"/>
      <c r="J234" s="118"/>
      <c r="K234" s="152"/>
      <c r="L234" s="1"/>
      <c r="M234" s="152"/>
    </row>
    <row r="235" spans="1:13" ht="18.75" x14ac:dyDescent="0.3">
      <c r="A235" s="254"/>
      <c r="B235" s="256"/>
      <c r="C235" s="146"/>
      <c r="D235" s="147"/>
      <c r="E235" s="148"/>
      <c r="F235" s="118"/>
      <c r="G235" s="118"/>
      <c r="H235" s="118"/>
      <c r="I235" s="118"/>
      <c r="J235" s="118"/>
      <c r="K235" s="152"/>
      <c r="L235" s="1"/>
      <c r="M235" s="152"/>
    </row>
    <row r="236" spans="1:13" ht="18.75" x14ac:dyDescent="0.3">
      <c r="A236" s="254"/>
      <c r="B236" s="256"/>
      <c r="C236" s="146"/>
      <c r="D236" s="147"/>
      <c r="E236" s="148"/>
      <c r="F236" s="118"/>
      <c r="G236" s="118"/>
      <c r="H236" s="118"/>
      <c r="I236" s="118"/>
      <c r="J236" s="118"/>
      <c r="K236" s="152"/>
      <c r="L236" s="1"/>
      <c r="M236" s="152"/>
    </row>
    <row r="237" spans="1:13" ht="18.75" x14ac:dyDescent="0.3">
      <c r="A237" s="254"/>
      <c r="B237" s="256"/>
      <c r="C237" s="146"/>
      <c r="D237" s="147"/>
      <c r="E237" s="148"/>
      <c r="F237" s="118"/>
      <c r="G237" s="118"/>
      <c r="H237" s="118"/>
      <c r="I237" s="118"/>
      <c r="J237" s="118"/>
      <c r="K237" s="152"/>
      <c r="L237" s="1"/>
      <c r="M237" s="152"/>
    </row>
    <row r="238" spans="1:13" ht="18.75" x14ac:dyDescent="0.3">
      <c r="A238" s="254"/>
      <c r="B238" s="256"/>
      <c r="C238" s="146"/>
      <c r="D238" s="147"/>
      <c r="E238" s="148"/>
      <c r="F238" s="118"/>
      <c r="G238" s="118"/>
      <c r="H238" s="118"/>
      <c r="I238" s="118"/>
      <c r="J238" s="118"/>
      <c r="K238" s="152"/>
      <c r="L238" s="1"/>
      <c r="M238" s="152"/>
    </row>
    <row r="239" spans="1:13" ht="18.75" x14ac:dyDescent="0.3">
      <c r="A239" s="254"/>
      <c r="B239" s="256"/>
      <c r="C239" s="146"/>
      <c r="D239" s="147"/>
      <c r="E239" s="148"/>
      <c r="F239" s="118"/>
      <c r="G239" s="118"/>
      <c r="H239" s="118"/>
      <c r="I239" s="118"/>
      <c r="J239" s="118"/>
      <c r="K239" s="152"/>
      <c r="L239" s="1"/>
      <c r="M239" s="152"/>
    </row>
    <row r="240" spans="1:13" ht="18.75" x14ac:dyDescent="0.3">
      <c r="A240" s="254"/>
      <c r="B240" s="256"/>
      <c r="C240" s="146"/>
      <c r="D240" s="147"/>
      <c r="E240" s="148"/>
      <c r="F240" s="118"/>
      <c r="G240" s="118"/>
      <c r="H240" s="118"/>
      <c r="I240" s="118"/>
      <c r="J240" s="118"/>
      <c r="K240" s="152"/>
      <c r="L240" s="1"/>
      <c r="M240" s="152"/>
    </row>
    <row r="241" spans="1:13" ht="18.75" x14ac:dyDescent="0.3">
      <c r="A241" s="254"/>
      <c r="B241" s="256"/>
      <c r="C241" s="146"/>
      <c r="D241" s="147"/>
      <c r="E241" s="148"/>
      <c r="F241" s="118"/>
      <c r="G241" s="118"/>
      <c r="H241" s="118"/>
      <c r="I241" s="118"/>
      <c r="J241" s="118"/>
      <c r="K241" s="152"/>
      <c r="L241" s="1"/>
      <c r="M241" s="152"/>
    </row>
    <row r="242" spans="1:13" ht="18.75" x14ac:dyDescent="0.3">
      <c r="A242" s="254"/>
      <c r="B242" s="256"/>
      <c r="C242" s="146"/>
      <c r="D242" s="147"/>
      <c r="E242" s="148"/>
      <c r="F242" s="118"/>
      <c r="G242" s="118"/>
      <c r="H242" s="118"/>
      <c r="I242" s="118"/>
      <c r="J242" s="118"/>
      <c r="K242" s="152"/>
      <c r="L242" s="1"/>
      <c r="M242" s="152"/>
    </row>
    <row r="243" spans="1:13" ht="18.75" x14ac:dyDescent="0.3">
      <c r="A243" s="254"/>
      <c r="B243" s="256"/>
      <c r="C243" s="146"/>
      <c r="D243" s="147"/>
      <c r="E243" s="148"/>
      <c r="F243" s="118"/>
      <c r="G243" s="118"/>
      <c r="H243" s="118"/>
      <c r="I243" s="118"/>
      <c r="J243" s="118"/>
      <c r="K243" s="152"/>
      <c r="L243" s="1"/>
      <c r="M243" s="152"/>
    </row>
    <row r="244" spans="1:13" ht="18.75" x14ac:dyDescent="0.3">
      <c r="A244" s="254"/>
      <c r="B244" s="256"/>
      <c r="C244" s="146"/>
      <c r="D244" s="147"/>
      <c r="E244" s="148"/>
      <c r="F244" s="118"/>
      <c r="G244" s="118"/>
      <c r="H244" s="118"/>
      <c r="I244" s="118"/>
      <c r="J244" s="118"/>
      <c r="K244" s="152"/>
      <c r="L244" s="1"/>
      <c r="M244" s="152"/>
    </row>
    <row r="245" spans="1:13" ht="18.75" x14ac:dyDescent="0.3">
      <c r="A245" s="254"/>
      <c r="B245" s="256"/>
      <c r="C245" s="146"/>
      <c r="D245" s="147"/>
      <c r="E245" s="148"/>
      <c r="F245" s="118"/>
      <c r="G245" s="118"/>
      <c r="H245" s="118"/>
      <c r="I245" s="118"/>
      <c r="J245" s="118"/>
      <c r="K245" s="152"/>
      <c r="L245" s="1"/>
      <c r="M245" s="152"/>
    </row>
    <row r="246" spans="1:13" ht="18.75" x14ac:dyDescent="0.3">
      <c r="A246" s="254"/>
      <c r="B246" s="256"/>
      <c r="C246" s="146"/>
      <c r="D246" s="147"/>
      <c r="E246" s="148"/>
      <c r="F246" s="118"/>
      <c r="G246" s="118"/>
      <c r="H246" s="118"/>
      <c r="I246" s="118"/>
      <c r="J246" s="118"/>
      <c r="K246" s="152"/>
      <c r="L246" s="1"/>
      <c r="M246" s="152"/>
    </row>
    <row r="247" spans="1:13" ht="15.75" x14ac:dyDescent="0.25">
      <c r="A247" s="260" t="s">
        <v>0</v>
      </c>
      <c r="B247" s="260"/>
      <c r="C247" s="299" t="s">
        <v>1</v>
      </c>
      <c r="D247" s="311"/>
      <c r="E247" s="300"/>
      <c r="F247" s="2" t="s">
        <v>2</v>
      </c>
      <c r="G247" s="312" t="s">
        <v>5</v>
      </c>
      <c r="H247" s="313"/>
      <c r="I247" s="314"/>
      <c r="J247" s="137" t="s">
        <v>9</v>
      </c>
      <c r="K247" s="121" t="s">
        <v>11</v>
      </c>
      <c r="L247" s="122"/>
      <c r="M247" s="2" t="s">
        <v>44</v>
      </c>
    </row>
    <row r="248" spans="1:13" ht="15.75" x14ac:dyDescent="0.25">
      <c r="A248" s="252" t="s">
        <v>76</v>
      </c>
      <c r="B248" s="253"/>
      <c r="C248" s="137"/>
      <c r="D248" s="138"/>
      <c r="E248" s="139"/>
      <c r="F248" s="2"/>
      <c r="G248" s="2" t="s">
        <v>6</v>
      </c>
      <c r="H248" s="2" t="s">
        <v>7</v>
      </c>
      <c r="I248" s="2" t="s">
        <v>8</v>
      </c>
      <c r="J248" s="136" t="s">
        <v>10</v>
      </c>
      <c r="K248" s="2"/>
      <c r="L248" s="2"/>
      <c r="M248" s="2"/>
    </row>
    <row r="249" spans="1:13" ht="15.75" x14ac:dyDescent="0.25">
      <c r="A249" s="306" t="s">
        <v>21</v>
      </c>
      <c r="B249" s="307"/>
      <c r="C249" s="88"/>
      <c r="D249" s="89"/>
      <c r="E249" s="90"/>
      <c r="F249" s="4"/>
      <c r="G249" s="4"/>
      <c r="H249" s="4"/>
      <c r="I249" s="4"/>
      <c r="J249" s="4"/>
      <c r="K249" s="91"/>
      <c r="L249" s="1"/>
      <c r="M249" s="1"/>
    </row>
    <row r="250" spans="1:13" ht="15.75" x14ac:dyDescent="0.25">
      <c r="A250" s="306" t="s">
        <v>50</v>
      </c>
      <c r="B250" s="307"/>
      <c r="C250" s="308" t="s">
        <v>93</v>
      </c>
      <c r="D250" s="328"/>
      <c r="E250" s="329"/>
      <c r="F250" s="91">
        <v>200</v>
      </c>
      <c r="G250" s="91">
        <v>5.55</v>
      </c>
      <c r="H250" s="91">
        <v>7.47</v>
      </c>
      <c r="I250" s="91">
        <v>26.08</v>
      </c>
      <c r="J250" s="91">
        <v>192</v>
      </c>
      <c r="K250" s="91"/>
      <c r="L250" s="201">
        <v>173</v>
      </c>
      <c r="M250" s="1"/>
    </row>
    <row r="251" spans="1:13" ht="15.75" x14ac:dyDescent="0.25">
      <c r="A251" s="306"/>
      <c r="B251" s="307"/>
      <c r="C251" s="325" t="s">
        <v>19</v>
      </c>
      <c r="D251" s="326"/>
      <c r="E251" s="327"/>
      <c r="F251" s="8">
        <v>180</v>
      </c>
      <c r="G251" s="91">
        <v>1.08</v>
      </c>
      <c r="H251" s="91">
        <v>1.17</v>
      </c>
      <c r="I251" s="91">
        <v>11.7</v>
      </c>
      <c r="J251" s="91">
        <v>80.7</v>
      </c>
      <c r="K251" s="91"/>
      <c r="L251" s="201">
        <v>248</v>
      </c>
      <c r="M251" s="1"/>
    </row>
    <row r="252" spans="1:13" ht="15.75" x14ac:dyDescent="0.25">
      <c r="A252" s="254"/>
      <c r="B252" s="256"/>
      <c r="C252" s="325" t="s">
        <v>150</v>
      </c>
      <c r="D252" s="326"/>
      <c r="E252" s="327"/>
      <c r="F252" s="6" t="s">
        <v>202</v>
      </c>
      <c r="G252" s="3"/>
      <c r="H252" s="3"/>
      <c r="I252" s="3"/>
      <c r="J252" s="3"/>
      <c r="K252" s="3"/>
      <c r="L252" s="201"/>
      <c r="M252" s="1"/>
    </row>
    <row r="253" spans="1:13" ht="15.75" x14ac:dyDescent="0.25">
      <c r="A253" s="254"/>
      <c r="B253" s="256"/>
      <c r="C253" s="325" t="s">
        <v>27</v>
      </c>
      <c r="D253" s="326"/>
      <c r="E253" s="327"/>
      <c r="F253" s="6">
        <v>20</v>
      </c>
      <c r="G253" s="244">
        <v>1.54</v>
      </c>
      <c r="H253" s="244">
        <v>0.6</v>
      </c>
      <c r="I253" s="244">
        <v>9.9600000000000009</v>
      </c>
      <c r="J253" s="244">
        <v>52.4</v>
      </c>
      <c r="K253" s="244"/>
      <c r="L253" s="244">
        <v>133</v>
      </c>
      <c r="M253" s="1"/>
    </row>
    <row r="254" spans="1:13" ht="15.75" x14ac:dyDescent="0.25">
      <c r="A254" s="254"/>
      <c r="B254" s="256"/>
      <c r="C254" s="308" t="s">
        <v>173</v>
      </c>
      <c r="D254" s="328"/>
      <c r="E254" s="329"/>
      <c r="F254" s="6">
        <v>10</v>
      </c>
      <c r="G254" s="244">
        <v>3.3</v>
      </c>
      <c r="H254" s="244">
        <v>3.5</v>
      </c>
      <c r="I254" s="244">
        <v>0</v>
      </c>
      <c r="J254" s="244">
        <v>36</v>
      </c>
      <c r="K254" s="244"/>
      <c r="L254" s="244">
        <v>134</v>
      </c>
      <c r="M254" s="1"/>
    </row>
    <row r="255" spans="1:13" ht="15.75" x14ac:dyDescent="0.25">
      <c r="A255" s="299"/>
      <c r="B255" s="300"/>
      <c r="C255" s="325"/>
      <c r="D255" s="339"/>
      <c r="E255" s="340"/>
      <c r="F255" s="6"/>
      <c r="G255" s="3"/>
      <c r="H255" s="3"/>
      <c r="I255" s="3"/>
      <c r="J255" s="3"/>
      <c r="K255" s="3"/>
      <c r="L255" s="201"/>
      <c r="M255" s="1"/>
    </row>
    <row r="256" spans="1:13" ht="15.75" x14ac:dyDescent="0.25">
      <c r="A256" s="254"/>
      <c r="B256" s="256"/>
      <c r="C256" s="336" t="s">
        <v>47</v>
      </c>
      <c r="D256" s="337"/>
      <c r="E256" s="338"/>
      <c r="F256" s="92">
        <v>410</v>
      </c>
      <c r="G256" s="2">
        <f>SUM(G250:G255)</f>
        <v>11.469999999999999</v>
      </c>
      <c r="H256" s="2">
        <f>SUM(H250:H254)</f>
        <v>12.74</v>
      </c>
      <c r="I256" s="2">
        <f>SUM(I249:I255)</f>
        <v>47.74</v>
      </c>
      <c r="J256" s="2">
        <f>SUM(J250:J255)</f>
        <v>361.09999999999997</v>
      </c>
      <c r="K256" s="3"/>
      <c r="L256" s="201"/>
      <c r="M256" s="1"/>
    </row>
    <row r="257" spans="1:13" ht="15.75" x14ac:dyDescent="0.25">
      <c r="A257" s="306"/>
      <c r="B257" s="307"/>
      <c r="C257" s="172"/>
      <c r="D257" s="177"/>
      <c r="E257" s="178"/>
      <c r="F257" s="15"/>
      <c r="G257" s="15"/>
      <c r="H257" s="15"/>
      <c r="I257" s="15"/>
      <c r="J257" s="15"/>
      <c r="K257" s="3"/>
      <c r="L257" s="1"/>
      <c r="M257" s="1"/>
    </row>
    <row r="258" spans="1:13" ht="15.75" x14ac:dyDescent="0.25">
      <c r="A258" s="306" t="s">
        <v>25</v>
      </c>
      <c r="B258" s="307"/>
      <c r="C258" s="308"/>
      <c r="D258" s="328"/>
      <c r="E258" s="329"/>
      <c r="F258" s="3"/>
      <c r="G258" s="3"/>
      <c r="H258" s="3"/>
      <c r="I258" s="3"/>
      <c r="J258" s="3"/>
      <c r="K258" s="3"/>
      <c r="L258" s="1"/>
      <c r="M258" s="1"/>
    </row>
    <row r="259" spans="1:13" ht="15.75" x14ac:dyDescent="0.25">
      <c r="A259" s="252"/>
      <c r="B259" s="253"/>
      <c r="C259" s="308" t="s">
        <v>83</v>
      </c>
      <c r="D259" s="328"/>
      <c r="E259" s="329"/>
      <c r="F259" s="3">
        <v>100</v>
      </c>
      <c r="G259" s="179">
        <v>1.5</v>
      </c>
      <c r="H259" s="179">
        <v>0.1</v>
      </c>
      <c r="I259" s="179">
        <v>19.2</v>
      </c>
      <c r="J259" s="179">
        <v>89</v>
      </c>
      <c r="K259" s="3"/>
      <c r="L259" s="1">
        <v>135</v>
      </c>
      <c r="M259" s="1"/>
    </row>
    <row r="260" spans="1:13" ht="15.75" x14ac:dyDescent="0.25">
      <c r="A260" s="252"/>
      <c r="B260" s="253"/>
      <c r="C260" s="299" t="s">
        <v>55</v>
      </c>
      <c r="D260" s="311"/>
      <c r="E260" s="300"/>
      <c r="F260" s="2">
        <v>100</v>
      </c>
      <c r="G260" s="2">
        <v>1.5</v>
      </c>
      <c r="H260" s="2">
        <v>0.1</v>
      </c>
      <c r="I260" s="2">
        <v>19.2</v>
      </c>
      <c r="J260" s="2">
        <v>89</v>
      </c>
      <c r="K260" s="2"/>
      <c r="L260" s="209"/>
      <c r="M260" s="1"/>
    </row>
    <row r="261" spans="1:13" ht="15.75" x14ac:dyDescent="0.25">
      <c r="A261" s="252"/>
      <c r="B261" s="253"/>
      <c r="C261" s="20"/>
      <c r="D261" s="22"/>
      <c r="E261" s="21"/>
      <c r="F261" s="2"/>
      <c r="G261" s="2"/>
      <c r="H261" s="2"/>
      <c r="I261" s="2"/>
      <c r="J261" s="2"/>
      <c r="K261" s="3"/>
      <c r="L261" s="1"/>
      <c r="M261" s="1"/>
    </row>
    <row r="262" spans="1:13" ht="15.75" x14ac:dyDescent="0.25">
      <c r="A262" s="252"/>
      <c r="B262" s="253"/>
      <c r="C262" s="53" t="s">
        <v>13</v>
      </c>
      <c r="D262" s="54"/>
      <c r="E262" s="55"/>
      <c r="F262" s="2">
        <f>F260+F256</f>
        <v>510</v>
      </c>
      <c r="G262" s="2">
        <f>G260+G256</f>
        <v>12.969999999999999</v>
      </c>
      <c r="H262" s="2">
        <f>H260+H256</f>
        <v>12.84</v>
      </c>
      <c r="I262" s="2">
        <f>I260+I256</f>
        <v>66.94</v>
      </c>
      <c r="J262" s="2">
        <f>J260+J256</f>
        <v>450.09999999999997</v>
      </c>
      <c r="K262" s="3"/>
      <c r="L262" s="1"/>
      <c r="M262" s="1"/>
    </row>
    <row r="263" spans="1:13" ht="15.75" x14ac:dyDescent="0.25">
      <c r="A263" s="306"/>
      <c r="B263" s="307"/>
      <c r="C263" s="20"/>
      <c r="D263" s="22"/>
      <c r="E263" s="21"/>
      <c r="F263" s="2"/>
      <c r="G263" s="2"/>
      <c r="H263" s="2"/>
      <c r="I263" s="2"/>
      <c r="J263" s="2"/>
      <c r="K263" s="3"/>
      <c r="L263" s="1"/>
      <c r="M263" s="1"/>
    </row>
    <row r="264" spans="1:13" ht="15.75" x14ac:dyDescent="0.25">
      <c r="A264" s="306" t="s">
        <v>12</v>
      </c>
      <c r="B264" s="307"/>
      <c r="C264" s="308" t="s">
        <v>130</v>
      </c>
      <c r="D264" s="328"/>
      <c r="E264" s="329"/>
      <c r="F264" s="3">
        <v>60</v>
      </c>
      <c r="G264" s="3">
        <v>0.28999999999999998</v>
      </c>
      <c r="H264" s="3">
        <v>3.02</v>
      </c>
      <c r="I264" s="3">
        <v>0.91</v>
      </c>
      <c r="J264" s="3">
        <v>31.89</v>
      </c>
      <c r="K264" s="3"/>
      <c r="L264" s="1">
        <v>85</v>
      </c>
      <c r="M264" s="1"/>
    </row>
    <row r="265" spans="1:13" ht="15.75" x14ac:dyDescent="0.25">
      <c r="A265" s="299"/>
      <c r="B265" s="300"/>
      <c r="C265" s="308" t="s">
        <v>131</v>
      </c>
      <c r="D265" s="328"/>
      <c r="E265" s="329"/>
      <c r="F265" s="3"/>
      <c r="G265" s="3"/>
      <c r="H265" s="3"/>
      <c r="I265" s="3"/>
      <c r="J265" s="3"/>
      <c r="K265" s="3"/>
      <c r="L265" s="1"/>
      <c r="M265" s="1"/>
    </row>
    <row r="266" spans="1:13" ht="15.75" x14ac:dyDescent="0.25">
      <c r="A266" s="299"/>
      <c r="B266" s="300"/>
      <c r="C266" s="308" t="s">
        <v>94</v>
      </c>
      <c r="D266" s="328"/>
      <c r="E266" s="329"/>
      <c r="F266" s="6">
        <v>200</v>
      </c>
      <c r="G266" s="3">
        <v>2.66</v>
      </c>
      <c r="H266" s="3">
        <v>3.24</v>
      </c>
      <c r="I266" s="3">
        <v>15.36</v>
      </c>
      <c r="J266" s="3">
        <v>106.16</v>
      </c>
      <c r="K266" s="3"/>
      <c r="L266" s="1">
        <v>20</v>
      </c>
      <c r="M266" s="1"/>
    </row>
    <row r="267" spans="1:13" ht="15.75" x14ac:dyDescent="0.25">
      <c r="A267" s="299"/>
      <c r="B267" s="300"/>
      <c r="C267" s="308" t="s">
        <v>23</v>
      </c>
      <c r="D267" s="328"/>
      <c r="E267" s="329"/>
      <c r="F267" s="3">
        <v>130</v>
      </c>
      <c r="G267" s="3">
        <v>5.3</v>
      </c>
      <c r="H267" s="3">
        <v>6.68</v>
      </c>
      <c r="I267" s="3">
        <v>19.57</v>
      </c>
      <c r="J267" s="3">
        <v>153.03</v>
      </c>
      <c r="K267" s="3"/>
      <c r="L267" s="1">
        <v>206</v>
      </c>
      <c r="M267" s="1"/>
    </row>
    <row r="268" spans="1:13" ht="15.75" x14ac:dyDescent="0.25">
      <c r="A268" s="299"/>
      <c r="B268" s="300"/>
      <c r="C268" s="308" t="s">
        <v>132</v>
      </c>
      <c r="D268" s="328"/>
      <c r="E268" s="329"/>
      <c r="F268" s="3">
        <v>70</v>
      </c>
      <c r="G268" s="3">
        <v>7.11</v>
      </c>
      <c r="H268" s="3">
        <v>6.25</v>
      </c>
      <c r="I268" s="3">
        <v>6.26</v>
      </c>
      <c r="J268" s="3">
        <v>124.7</v>
      </c>
      <c r="K268" s="3"/>
      <c r="L268" s="1">
        <v>29</v>
      </c>
      <c r="M268" s="1"/>
    </row>
    <row r="269" spans="1:13" ht="15.75" x14ac:dyDescent="0.25">
      <c r="A269" s="299"/>
      <c r="B269" s="300"/>
      <c r="C269" s="308" t="s">
        <v>109</v>
      </c>
      <c r="D269" s="328"/>
      <c r="E269" s="329"/>
      <c r="F269" s="3">
        <v>180</v>
      </c>
      <c r="G269" s="197">
        <v>0.16</v>
      </c>
      <c r="H269" s="197">
        <v>0.02</v>
      </c>
      <c r="I269" s="197">
        <v>20.66</v>
      </c>
      <c r="J269" s="197">
        <v>81.400000000000006</v>
      </c>
      <c r="K269" s="197"/>
      <c r="L269" s="197">
        <v>11</v>
      </c>
      <c r="M269" s="197"/>
    </row>
    <row r="270" spans="1:13" ht="15.75" x14ac:dyDescent="0.25">
      <c r="A270" s="299"/>
      <c r="B270" s="300"/>
      <c r="C270" s="308" t="s">
        <v>14</v>
      </c>
      <c r="D270" s="328"/>
      <c r="E270" s="329"/>
      <c r="F270" s="3">
        <v>15</v>
      </c>
      <c r="G270" s="3">
        <v>1.1599999999999999</v>
      </c>
      <c r="H270" s="3">
        <v>0.45</v>
      </c>
      <c r="I270" s="3">
        <v>7.47</v>
      </c>
      <c r="J270" s="3">
        <v>39.299999999999997</v>
      </c>
      <c r="K270" s="3"/>
      <c r="L270" s="1">
        <v>133</v>
      </c>
      <c r="M270" s="1"/>
    </row>
    <row r="271" spans="1:13" ht="15.75" x14ac:dyDescent="0.25">
      <c r="A271" s="299"/>
      <c r="B271" s="300"/>
      <c r="C271" s="308" t="s">
        <v>128</v>
      </c>
      <c r="D271" s="328"/>
      <c r="E271" s="329"/>
      <c r="F271" s="3">
        <v>30</v>
      </c>
      <c r="G271" s="3">
        <v>1.98</v>
      </c>
      <c r="H271" s="3">
        <v>0.36</v>
      </c>
      <c r="I271" s="3">
        <v>10.26</v>
      </c>
      <c r="J271" s="3">
        <v>54.3</v>
      </c>
      <c r="K271" s="3"/>
      <c r="L271" s="1">
        <v>133</v>
      </c>
      <c r="M271" s="1"/>
    </row>
    <row r="272" spans="1:13" ht="15.75" x14ac:dyDescent="0.25">
      <c r="A272" s="254"/>
      <c r="B272" s="256"/>
      <c r="C272" s="241" t="s">
        <v>149</v>
      </c>
      <c r="D272" s="242"/>
      <c r="E272" s="243"/>
      <c r="F272" s="244">
        <v>15</v>
      </c>
      <c r="G272" s="244">
        <v>1.1599999999999999</v>
      </c>
      <c r="H272" s="244">
        <v>0.45</v>
      </c>
      <c r="I272" s="244">
        <v>7.47</v>
      </c>
      <c r="J272" s="244">
        <v>39.299999999999997</v>
      </c>
      <c r="K272" s="244"/>
      <c r="L272" s="1">
        <v>133</v>
      </c>
      <c r="M272" s="1"/>
    </row>
    <row r="273" spans="1:13" ht="15.75" x14ac:dyDescent="0.25">
      <c r="A273" s="254"/>
      <c r="B273" s="256"/>
      <c r="C273" s="56"/>
      <c r="D273" s="57"/>
      <c r="E273" s="58"/>
      <c r="F273" s="3"/>
      <c r="G273" s="3"/>
      <c r="H273" s="3"/>
      <c r="I273" s="3"/>
      <c r="J273" s="3"/>
      <c r="K273" s="3"/>
      <c r="L273" s="1"/>
      <c r="M273" s="1"/>
    </row>
    <row r="274" spans="1:13" ht="15.75" x14ac:dyDescent="0.25">
      <c r="A274" s="254"/>
      <c r="B274" s="256"/>
      <c r="C274" s="336" t="s">
        <v>40</v>
      </c>
      <c r="D274" s="337"/>
      <c r="E274" s="338"/>
      <c r="F274" s="2">
        <f>SUM(F264:F273)</f>
        <v>700</v>
      </c>
      <c r="G274" s="2">
        <f>SUM(G264:G272)</f>
        <v>19.82</v>
      </c>
      <c r="H274" s="2">
        <f>SUM(H264:H273)</f>
        <v>20.469999999999995</v>
      </c>
      <c r="I274" s="2">
        <f>SUM(I264:I273)</f>
        <v>87.960000000000008</v>
      </c>
      <c r="J274" s="2">
        <f>SUM(J264:J272)</f>
        <v>630.07999999999993</v>
      </c>
      <c r="K274" s="3"/>
      <c r="L274" s="1"/>
      <c r="M274" s="1"/>
    </row>
    <row r="275" spans="1:13" ht="15.75" x14ac:dyDescent="0.25">
      <c r="A275" s="299"/>
      <c r="B275" s="300"/>
      <c r="C275" s="23"/>
      <c r="D275" s="24"/>
      <c r="E275" s="25"/>
      <c r="F275" s="2"/>
      <c r="G275" s="2"/>
      <c r="H275" s="2"/>
      <c r="I275" s="2"/>
      <c r="J275" s="2"/>
      <c r="K275" s="3"/>
      <c r="L275" s="1"/>
      <c r="M275" s="1"/>
    </row>
    <row r="276" spans="1:13" ht="15.75" x14ac:dyDescent="0.25">
      <c r="A276" s="299"/>
      <c r="B276" s="300"/>
      <c r="C276" s="308"/>
      <c r="D276" s="328"/>
      <c r="E276" s="329"/>
      <c r="F276" s="3"/>
      <c r="G276" s="3"/>
      <c r="H276" s="3"/>
      <c r="I276" s="3"/>
      <c r="J276" s="3"/>
      <c r="K276" s="3"/>
      <c r="L276" s="1"/>
      <c r="M276" s="1"/>
    </row>
    <row r="277" spans="1:13" ht="15.75" x14ac:dyDescent="0.25">
      <c r="A277" s="254"/>
      <c r="B277" s="256"/>
      <c r="C277" s="200"/>
      <c r="D277" s="177"/>
      <c r="E277" s="178"/>
      <c r="F277" s="3"/>
      <c r="G277" s="3"/>
      <c r="H277" s="3"/>
      <c r="I277" s="3"/>
      <c r="J277" s="3"/>
      <c r="K277" s="3"/>
      <c r="L277" s="1"/>
      <c r="M277" s="1"/>
    </row>
    <row r="278" spans="1:13" ht="15.75" x14ac:dyDescent="0.25">
      <c r="A278" s="254"/>
      <c r="B278" s="256"/>
      <c r="C278" s="325"/>
      <c r="D278" s="326"/>
      <c r="E278" s="327"/>
      <c r="F278" s="3"/>
      <c r="G278" s="3"/>
      <c r="H278" s="3"/>
      <c r="I278" s="3"/>
      <c r="J278" s="3"/>
      <c r="K278" s="3"/>
      <c r="L278" s="1"/>
      <c r="M278" s="1"/>
    </row>
    <row r="279" spans="1:13" ht="15.75" x14ac:dyDescent="0.25">
      <c r="A279" s="254"/>
      <c r="B279" s="256"/>
      <c r="C279" s="59"/>
      <c r="D279" s="60"/>
      <c r="E279" s="61"/>
      <c r="F279" s="2"/>
      <c r="G279" s="2"/>
      <c r="H279" s="2"/>
      <c r="I279" s="2"/>
      <c r="J279" s="2"/>
      <c r="K279" s="3"/>
      <c r="L279" s="1"/>
      <c r="M279" s="1"/>
    </row>
    <row r="280" spans="1:13" ht="15.75" x14ac:dyDescent="0.25">
      <c r="A280" s="260" t="s">
        <v>0</v>
      </c>
      <c r="B280" s="260"/>
      <c r="C280" s="299" t="s">
        <v>1</v>
      </c>
      <c r="D280" s="311"/>
      <c r="E280" s="300"/>
      <c r="F280" s="2" t="s">
        <v>2</v>
      </c>
      <c r="G280" s="312" t="s">
        <v>5</v>
      </c>
      <c r="H280" s="313"/>
      <c r="I280" s="314"/>
      <c r="J280" s="154" t="s">
        <v>9</v>
      </c>
      <c r="K280" s="121" t="s">
        <v>11</v>
      </c>
      <c r="L280" s="122"/>
      <c r="M280" s="2" t="s">
        <v>44</v>
      </c>
    </row>
    <row r="281" spans="1:13" ht="15.75" x14ac:dyDescent="0.25">
      <c r="A281" s="252" t="s">
        <v>76</v>
      </c>
      <c r="B281" s="253"/>
      <c r="C281" s="154"/>
      <c r="D281" s="155"/>
      <c r="E281" s="156"/>
      <c r="F281" s="2"/>
      <c r="G281" s="2" t="s">
        <v>6</v>
      </c>
      <c r="H281" s="2" t="s">
        <v>7</v>
      </c>
      <c r="I281" s="2" t="s">
        <v>8</v>
      </c>
      <c r="J281" s="157" t="s">
        <v>10</v>
      </c>
      <c r="K281" s="2"/>
      <c r="L281" s="2"/>
      <c r="M281" s="2"/>
    </row>
    <row r="282" spans="1:13" ht="15.75" x14ac:dyDescent="0.25">
      <c r="A282" s="306" t="s">
        <v>157</v>
      </c>
      <c r="B282" s="307"/>
      <c r="C282" s="308" t="s">
        <v>122</v>
      </c>
      <c r="D282" s="328"/>
      <c r="E282" s="329"/>
      <c r="F282" s="3">
        <v>75</v>
      </c>
      <c r="G282" s="3">
        <v>12.3</v>
      </c>
      <c r="H282" s="3">
        <v>18.899999999999999</v>
      </c>
      <c r="I282" s="3">
        <v>20.9</v>
      </c>
      <c r="J282" s="3">
        <v>210.56</v>
      </c>
      <c r="K282" s="3"/>
      <c r="L282" s="1">
        <v>66</v>
      </c>
      <c r="M282" s="1"/>
    </row>
    <row r="283" spans="1:13" ht="15.75" x14ac:dyDescent="0.25">
      <c r="A283" s="306" t="s">
        <v>158</v>
      </c>
      <c r="B283" s="307"/>
      <c r="C283" s="308" t="s">
        <v>203</v>
      </c>
      <c r="D283" s="328"/>
      <c r="E283" s="329"/>
      <c r="F283" s="3">
        <v>190</v>
      </c>
      <c r="G283" s="3">
        <v>1.82</v>
      </c>
      <c r="H283" s="3">
        <v>1.6</v>
      </c>
      <c r="I283" s="3">
        <v>12.9</v>
      </c>
      <c r="J283" s="3">
        <v>93.41</v>
      </c>
      <c r="K283" s="3"/>
      <c r="L283" s="1">
        <v>42</v>
      </c>
      <c r="M283" s="1"/>
    </row>
    <row r="284" spans="1:13" ht="15.75" x14ac:dyDescent="0.25">
      <c r="A284" s="299"/>
      <c r="B284" s="300"/>
      <c r="C284" s="308" t="s">
        <v>204</v>
      </c>
      <c r="D284" s="328"/>
      <c r="E284" s="329"/>
      <c r="F284" s="3">
        <v>200</v>
      </c>
      <c r="G284" s="3">
        <v>0</v>
      </c>
      <c r="H284" s="3">
        <v>0</v>
      </c>
      <c r="I284" s="3">
        <v>13.3</v>
      </c>
      <c r="J284" s="3">
        <v>48</v>
      </c>
      <c r="K284" s="3"/>
      <c r="L284" s="1">
        <v>263</v>
      </c>
      <c r="M284" s="1"/>
    </row>
    <row r="285" spans="1:13" ht="15.75" x14ac:dyDescent="0.25">
      <c r="A285" s="299"/>
      <c r="B285" s="300"/>
      <c r="C285" s="308" t="s">
        <v>116</v>
      </c>
      <c r="D285" s="328"/>
      <c r="E285" s="329"/>
      <c r="F285" s="3">
        <v>50</v>
      </c>
      <c r="G285" s="3">
        <v>0.4</v>
      </c>
      <c r="H285" s="3">
        <v>0</v>
      </c>
      <c r="I285" s="3">
        <v>26.17</v>
      </c>
      <c r="J285" s="3">
        <v>152</v>
      </c>
      <c r="K285" s="3"/>
      <c r="L285" s="1">
        <v>133</v>
      </c>
      <c r="M285" s="1"/>
    </row>
    <row r="286" spans="1:13" ht="15.75" x14ac:dyDescent="0.25">
      <c r="A286" s="254"/>
      <c r="B286" s="256"/>
      <c r="C286" s="308" t="s">
        <v>128</v>
      </c>
      <c r="D286" s="309"/>
      <c r="E286" s="310"/>
      <c r="F286" s="201">
        <v>20</v>
      </c>
      <c r="G286" s="201">
        <v>1.32</v>
      </c>
      <c r="H286" s="201">
        <v>0.24</v>
      </c>
      <c r="I286" s="201">
        <v>6.84</v>
      </c>
      <c r="J286" s="201">
        <v>36.200000000000003</v>
      </c>
      <c r="K286" s="201"/>
      <c r="L286" s="1">
        <v>133</v>
      </c>
      <c r="M286" s="1"/>
    </row>
    <row r="287" spans="1:13" ht="15.75" x14ac:dyDescent="0.25">
      <c r="A287" s="254"/>
      <c r="B287" s="256"/>
      <c r="C287" s="325"/>
      <c r="D287" s="326"/>
      <c r="E287" s="327"/>
      <c r="F287" s="127"/>
      <c r="G287" s="127"/>
      <c r="H287" s="127"/>
      <c r="I287" s="127"/>
      <c r="J287" s="127"/>
      <c r="K287" s="127"/>
      <c r="L287" s="1"/>
      <c r="M287" s="1"/>
    </row>
    <row r="288" spans="1:13" ht="15.75" x14ac:dyDescent="0.25">
      <c r="A288" s="254"/>
      <c r="B288" s="256"/>
      <c r="C288" s="336" t="s">
        <v>198</v>
      </c>
      <c r="D288" s="337"/>
      <c r="E288" s="338"/>
      <c r="F288" s="2">
        <f>SUM(F282:F287)</f>
        <v>535</v>
      </c>
      <c r="G288" s="2">
        <f>SUM(G282:G287)</f>
        <v>15.840000000000002</v>
      </c>
      <c r="H288" s="2">
        <f>SUM(H282:H287)</f>
        <v>20.74</v>
      </c>
      <c r="I288" s="2">
        <f>SUM(I282:I286)</f>
        <v>80.11</v>
      </c>
      <c r="J288" s="2">
        <f>SUM(J282:J287)</f>
        <v>540.17000000000007</v>
      </c>
      <c r="K288" s="3"/>
      <c r="L288" s="1"/>
      <c r="M288" s="1"/>
    </row>
    <row r="289" spans="1:13" ht="15.75" x14ac:dyDescent="0.25">
      <c r="A289" s="299"/>
      <c r="B289" s="300"/>
      <c r="C289" s="306" t="s">
        <v>158</v>
      </c>
      <c r="D289" s="317"/>
      <c r="E289" s="307"/>
      <c r="F289" s="2"/>
      <c r="G289" s="2"/>
      <c r="H289" s="2"/>
      <c r="I289" s="2"/>
      <c r="J289" s="2"/>
      <c r="K289" s="3"/>
      <c r="L289" s="1"/>
      <c r="M289" s="1"/>
    </row>
    <row r="290" spans="1:13" ht="18.75" x14ac:dyDescent="0.3">
      <c r="A290" s="254"/>
      <c r="B290" s="256"/>
      <c r="C290" s="333" t="s">
        <v>41</v>
      </c>
      <c r="D290" s="334"/>
      <c r="E290" s="335"/>
      <c r="F290" s="44">
        <f>F288+F274+F262</f>
        <v>1745</v>
      </c>
      <c r="G290" s="292">
        <f>G288+G274+G262</f>
        <v>48.63</v>
      </c>
      <c r="H290" s="44">
        <f>H288+H274+H262</f>
        <v>54.05</v>
      </c>
      <c r="I290" s="44">
        <f>I288+I274+I262</f>
        <v>235.01</v>
      </c>
      <c r="J290" s="44">
        <f>J288+J274+J262</f>
        <v>1620.35</v>
      </c>
      <c r="K290" s="3"/>
      <c r="L290" s="1"/>
      <c r="M290" s="1"/>
    </row>
    <row r="291" spans="1:13" ht="18.75" x14ac:dyDescent="0.3">
      <c r="A291" s="254"/>
      <c r="B291" s="256"/>
      <c r="C291" s="146"/>
      <c r="D291" s="147"/>
      <c r="E291" s="148"/>
      <c r="F291" s="44"/>
      <c r="G291" s="44"/>
      <c r="H291" s="44"/>
      <c r="I291" s="44"/>
      <c r="J291" s="44"/>
      <c r="K291" s="152"/>
      <c r="L291" s="1"/>
      <c r="M291" s="1"/>
    </row>
    <row r="292" spans="1:13" ht="18.75" x14ac:dyDescent="0.3">
      <c r="A292" s="254"/>
      <c r="B292" s="256"/>
      <c r="C292" s="146"/>
      <c r="D292" s="147"/>
      <c r="E292" s="148"/>
      <c r="F292" s="44"/>
      <c r="G292" s="44"/>
      <c r="H292" s="44"/>
      <c r="I292" s="44"/>
      <c r="J292" s="44"/>
      <c r="K292" s="152"/>
      <c r="L292" s="1"/>
      <c r="M292" s="1"/>
    </row>
    <row r="293" spans="1:13" ht="18.75" x14ac:dyDescent="0.3">
      <c r="A293" s="254"/>
      <c r="B293" s="256"/>
      <c r="C293" s="146"/>
      <c r="D293" s="147"/>
      <c r="E293" s="148"/>
      <c r="F293" s="44"/>
      <c r="G293" s="44"/>
      <c r="H293" s="44"/>
      <c r="I293" s="44"/>
      <c r="J293" s="44"/>
      <c r="K293" s="152"/>
      <c r="L293" s="1"/>
      <c r="M293" s="1"/>
    </row>
    <row r="294" spans="1:13" ht="18.75" x14ac:dyDescent="0.3">
      <c r="A294" s="254"/>
      <c r="B294" s="256"/>
      <c r="C294" s="146"/>
      <c r="D294" s="147"/>
      <c r="E294" s="148"/>
      <c r="F294" s="44"/>
      <c r="G294" s="44"/>
      <c r="H294" s="44"/>
      <c r="I294" s="44"/>
      <c r="J294" s="44"/>
      <c r="K294" s="152"/>
      <c r="L294" s="1"/>
      <c r="M294" s="1"/>
    </row>
    <row r="295" spans="1:13" ht="18.75" x14ac:dyDescent="0.3">
      <c r="A295" s="254"/>
      <c r="B295" s="256"/>
      <c r="C295" s="146"/>
      <c r="D295" s="147"/>
      <c r="E295" s="148"/>
      <c r="F295" s="44"/>
      <c r="G295" s="44"/>
      <c r="H295" s="44"/>
      <c r="I295" s="44"/>
      <c r="J295" s="44"/>
      <c r="K295" s="152"/>
      <c r="L295" s="1"/>
      <c r="M295" s="1"/>
    </row>
    <row r="296" spans="1:13" ht="18.75" x14ac:dyDescent="0.3">
      <c r="A296" s="254"/>
      <c r="B296" s="256"/>
      <c r="C296" s="146"/>
      <c r="D296" s="147"/>
      <c r="E296" s="148"/>
      <c r="F296" s="44"/>
      <c r="G296" s="44"/>
      <c r="H296" s="44"/>
      <c r="I296" s="44"/>
      <c r="J296" s="44"/>
      <c r="K296" s="152"/>
      <c r="L296" s="1"/>
      <c r="M296" s="1"/>
    </row>
    <row r="297" spans="1:13" ht="18.75" x14ac:dyDescent="0.3">
      <c r="A297" s="254"/>
      <c r="B297" s="256"/>
      <c r="C297" s="146"/>
      <c r="D297" s="147"/>
      <c r="E297" s="148"/>
      <c r="F297" s="44"/>
      <c r="G297" s="44"/>
      <c r="H297" s="44"/>
      <c r="I297" s="44"/>
      <c r="J297" s="44"/>
      <c r="K297" s="152"/>
      <c r="L297" s="1"/>
      <c r="M297" s="1"/>
    </row>
    <row r="298" spans="1:13" ht="18.75" x14ac:dyDescent="0.3">
      <c r="A298" s="254"/>
      <c r="B298" s="256"/>
      <c r="C298" s="146"/>
      <c r="D298" s="147"/>
      <c r="E298" s="148"/>
      <c r="F298" s="44"/>
      <c r="G298" s="44"/>
      <c r="H298" s="44"/>
      <c r="I298" s="44"/>
      <c r="J298" s="44"/>
      <c r="K298" s="152"/>
      <c r="L298" s="1"/>
      <c r="M298" s="1"/>
    </row>
    <row r="299" spans="1:13" ht="18.75" x14ac:dyDescent="0.3">
      <c r="A299" s="254"/>
      <c r="B299" s="256"/>
      <c r="C299" s="146"/>
      <c r="D299" s="147"/>
      <c r="E299" s="148"/>
      <c r="F299" s="44"/>
      <c r="G299" s="44"/>
      <c r="H299" s="44"/>
      <c r="I299" s="44"/>
      <c r="J299" s="44"/>
      <c r="K299" s="152"/>
      <c r="L299" s="1"/>
      <c r="M299" s="1"/>
    </row>
    <row r="300" spans="1:13" ht="18.75" x14ac:dyDescent="0.3">
      <c r="A300" s="254"/>
      <c r="B300" s="256"/>
      <c r="C300" s="146"/>
      <c r="D300" s="147"/>
      <c r="E300" s="148"/>
      <c r="F300" s="44"/>
      <c r="G300" s="44"/>
      <c r="H300" s="44"/>
      <c r="I300" s="44"/>
      <c r="J300" s="44"/>
      <c r="K300" s="152"/>
      <c r="L300" s="1"/>
      <c r="M300" s="1"/>
    </row>
    <row r="301" spans="1:13" ht="18.75" x14ac:dyDescent="0.3">
      <c r="A301" s="254"/>
      <c r="B301" s="256"/>
      <c r="C301" s="146"/>
      <c r="D301" s="147"/>
      <c r="E301" s="148"/>
      <c r="F301" s="44"/>
      <c r="G301" s="44"/>
      <c r="H301" s="44"/>
      <c r="I301" s="44"/>
      <c r="J301" s="44"/>
      <c r="K301" s="152"/>
      <c r="L301" s="1"/>
      <c r="M301" s="1"/>
    </row>
    <row r="302" spans="1:13" ht="18.75" x14ac:dyDescent="0.3">
      <c r="A302" s="254"/>
      <c r="B302" s="256"/>
      <c r="C302" s="146"/>
      <c r="D302" s="147"/>
      <c r="E302" s="148"/>
      <c r="F302" s="44"/>
      <c r="G302" s="44"/>
      <c r="H302" s="44"/>
      <c r="I302" s="44"/>
      <c r="J302" s="44"/>
      <c r="K302" s="152"/>
      <c r="L302" s="1"/>
      <c r="M302" s="1"/>
    </row>
    <row r="303" spans="1:13" ht="18.75" x14ac:dyDescent="0.3">
      <c r="A303" s="254"/>
      <c r="B303" s="256"/>
      <c r="C303" s="146"/>
      <c r="D303" s="147"/>
      <c r="E303" s="148"/>
      <c r="F303" s="44"/>
      <c r="G303" s="44"/>
      <c r="H303" s="44"/>
      <c r="I303" s="44"/>
      <c r="J303" s="44"/>
      <c r="K303" s="152"/>
      <c r="L303" s="1"/>
      <c r="M303" s="1"/>
    </row>
    <row r="304" spans="1:13" ht="18.75" x14ac:dyDescent="0.3">
      <c r="A304" s="254"/>
      <c r="B304" s="256"/>
      <c r="C304" s="146"/>
      <c r="D304" s="147"/>
      <c r="E304" s="148"/>
      <c r="F304" s="44"/>
      <c r="G304" s="44"/>
      <c r="H304" s="44"/>
      <c r="I304" s="44"/>
      <c r="J304" s="44"/>
      <c r="K304" s="152"/>
      <c r="L304" s="1"/>
      <c r="M304" s="1"/>
    </row>
    <row r="305" spans="1:13" ht="18.75" x14ac:dyDescent="0.3">
      <c r="A305" s="254"/>
      <c r="B305" s="256"/>
      <c r="C305" s="146"/>
      <c r="D305" s="147"/>
      <c r="E305" s="148"/>
      <c r="F305" s="44"/>
      <c r="G305" s="44"/>
      <c r="H305" s="44"/>
      <c r="I305" s="44"/>
      <c r="J305" s="44"/>
      <c r="K305" s="152"/>
      <c r="L305" s="1"/>
      <c r="M305" s="1"/>
    </row>
    <row r="306" spans="1:13" ht="18.75" x14ac:dyDescent="0.3">
      <c r="A306" s="254"/>
      <c r="B306" s="256"/>
      <c r="C306" s="146"/>
      <c r="D306" s="147"/>
      <c r="E306" s="148"/>
      <c r="F306" s="44"/>
      <c r="G306" s="44"/>
      <c r="H306" s="44"/>
      <c r="I306" s="44"/>
      <c r="J306" s="44"/>
      <c r="K306" s="152"/>
      <c r="L306" s="1"/>
      <c r="M306" s="1"/>
    </row>
    <row r="307" spans="1:13" ht="15.75" x14ac:dyDescent="0.25">
      <c r="A307" s="260" t="s">
        <v>0</v>
      </c>
      <c r="B307" s="260"/>
      <c r="C307" s="299" t="s">
        <v>1</v>
      </c>
      <c r="D307" s="311"/>
      <c r="E307" s="300"/>
      <c r="F307" s="2" t="s">
        <v>2</v>
      </c>
      <c r="G307" s="312" t="s">
        <v>5</v>
      </c>
      <c r="H307" s="313"/>
      <c r="I307" s="314"/>
      <c r="J307" s="137" t="s">
        <v>9</v>
      </c>
      <c r="K307" s="121" t="s">
        <v>11</v>
      </c>
      <c r="L307" s="122"/>
      <c r="M307" s="2" t="s">
        <v>44</v>
      </c>
    </row>
    <row r="308" spans="1:13" ht="15.75" x14ac:dyDescent="0.25">
      <c r="A308" s="252" t="s">
        <v>76</v>
      </c>
      <c r="B308" s="253"/>
      <c r="C308" s="137"/>
      <c r="D308" s="138"/>
      <c r="E308" s="139"/>
      <c r="F308" s="2"/>
      <c r="G308" s="2" t="s">
        <v>6</v>
      </c>
      <c r="H308" s="2" t="s">
        <v>7</v>
      </c>
      <c r="I308" s="2" t="s">
        <v>8</v>
      </c>
      <c r="J308" s="136" t="s">
        <v>10</v>
      </c>
      <c r="K308" s="2"/>
      <c r="L308" s="2"/>
      <c r="M308" s="2"/>
    </row>
    <row r="309" spans="1:13" ht="15.75" x14ac:dyDescent="0.25">
      <c r="A309" s="317" t="s">
        <v>22</v>
      </c>
      <c r="B309" s="307"/>
      <c r="C309" s="361"/>
      <c r="D309" s="362"/>
      <c r="E309" s="363"/>
      <c r="F309" s="16"/>
      <c r="G309" s="18"/>
      <c r="H309" s="16"/>
      <c r="I309" s="7"/>
      <c r="J309" s="75"/>
      <c r="K309" s="3"/>
      <c r="L309" s="1"/>
      <c r="M309" s="1"/>
    </row>
    <row r="310" spans="1:13" ht="15.75" x14ac:dyDescent="0.25">
      <c r="A310" s="306" t="s">
        <v>4</v>
      </c>
      <c r="B310" s="307"/>
      <c r="C310" s="303" t="s">
        <v>95</v>
      </c>
      <c r="D310" s="304"/>
      <c r="E310" s="305"/>
      <c r="F310" s="17">
        <v>200</v>
      </c>
      <c r="G310" s="74">
        <v>7.01</v>
      </c>
      <c r="H310" s="17">
        <v>8.1</v>
      </c>
      <c r="I310" s="74">
        <v>28.39</v>
      </c>
      <c r="J310" s="75">
        <v>213</v>
      </c>
      <c r="K310" s="3">
        <v>96</v>
      </c>
      <c r="L310" s="1"/>
      <c r="M310" s="1"/>
    </row>
    <row r="311" spans="1:13" ht="15.75" x14ac:dyDescent="0.25">
      <c r="A311" s="306"/>
      <c r="B311" s="307"/>
      <c r="C311" s="308" t="s">
        <v>32</v>
      </c>
      <c r="D311" s="328"/>
      <c r="E311" s="329"/>
      <c r="F311" s="17">
        <v>180</v>
      </c>
      <c r="G311" s="28">
        <v>0.8</v>
      </c>
      <c r="H311" s="17">
        <v>1.54</v>
      </c>
      <c r="I311" s="28">
        <v>13.5</v>
      </c>
      <c r="J311" s="3">
        <v>56</v>
      </c>
      <c r="K311" s="3">
        <v>76</v>
      </c>
      <c r="L311" s="1"/>
      <c r="M311" s="1"/>
    </row>
    <row r="312" spans="1:13" ht="15.75" x14ac:dyDescent="0.25">
      <c r="A312" s="306"/>
      <c r="B312" s="307"/>
      <c r="C312" s="303" t="s">
        <v>151</v>
      </c>
      <c r="D312" s="304"/>
      <c r="E312" s="305"/>
      <c r="F312" s="235" t="s">
        <v>178</v>
      </c>
      <c r="G312" s="75">
        <v>2.8</v>
      </c>
      <c r="H312" s="75">
        <v>3.74</v>
      </c>
      <c r="I312" s="75">
        <v>12.53</v>
      </c>
      <c r="J312" s="75">
        <v>91.07</v>
      </c>
      <c r="K312" s="3">
        <v>1</v>
      </c>
      <c r="L312" s="1"/>
      <c r="M312" s="1"/>
    </row>
    <row r="313" spans="1:13" ht="15.75" x14ac:dyDescent="0.25">
      <c r="A313" s="252"/>
      <c r="B313" s="253"/>
      <c r="C313" s="167"/>
      <c r="D313" s="168"/>
      <c r="E313" s="169"/>
      <c r="F313" s="2"/>
      <c r="G313" s="2"/>
      <c r="H313" s="2"/>
      <c r="I313" s="2"/>
      <c r="J313" s="2"/>
      <c r="K313" s="3"/>
      <c r="L313" s="1"/>
      <c r="M313" s="1"/>
    </row>
    <row r="314" spans="1:13" ht="15.75" x14ac:dyDescent="0.25">
      <c r="A314" s="306" t="s">
        <v>25</v>
      </c>
      <c r="B314" s="307"/>
      <c r="C314" s="312" t="s">
        <v>47</v>
      </c>
      <c r="D314" s="313"/>
      <c r="E314" s="314"/>
      <c r="F314" s="2">
        <v>410</v>
      </c>
      <c r="G314" s="2">
        <f>SUM(G310:G312)</f>
        <v>10.61</v>
      </c>
      <c r="H314" s="2">
        <f>SUM(H310:H313)</f>
        <v>13.38</v>
      </c>
      <c r="I314" s="2">
        <f>SUM(I310:I313)</f>
        <v>54.42</v>
      </c>
      <c r="J314" s="2">
        <f>SUM(J310:J312)</f>
        <v>360.07</v>
      </c>
      <c r="K314" s="3"/>
      <c r="L314" s="1"/>
      <c r="M314" s="1"/>
    </row>
    <row r="315" spans="1:13" ht="15.75" x14ac:dyDescent="0.25">
      <c r="A315" s="306"/>
      <c r="B315" s="307"/>
      <c r="C315" s="167"/>
      <c r="D315" s="168"/>
      <c r="E315" s="169"/>
      <c r="F315" s="3"/>
      <c r="G315" s="3"/>
      <c r="H315" s="3"/>
      <c r="I315" s="3"/>
      <c r="J315" s="3"/>
      <c r="K315" s="3"/>
      <c r="L315" s="1"/>
      <c r="M315" s="1"/>
    </row>
    <row r="316" spans="1:13" ht="15.75" x14ac:dyDescent="0.25">
      <c r="A316" s="252"/>
      <c r="B316" s="253"/>
      <c r="C316" s="303" t="s">
        <v>210</v>
      </c>
      <c r="D316" s="304"/>
      <c r="E316" s="305"/>
      <c r="F316" s="202">
        <v>130</v>
      </c>
      <c r="G316" s="202">
        <v>0.13</v>
      </c>
      <c r="H316" s="202">
        <v>0</v>
      </c>
      <c r="I316" s="202">
        <v>16.82</v>
      </c>
      <c r="J316" s="202">
        <v>90</v>
      </c>
      <c r="K316" s="3">
        <v>137</v>
      </c>
      <c r="L316" s="1"/>
      <c r="M316" s="1"/>
    </row>
    <row r="317" spans="1:13" ht="15.75" x14ac:dyDescent="0.25">
      <c r="A317" s="252"/>
      <c r="B317" s="253" t="s">
        <v>51</v>
      </c>
      <c r="C317" s="231" t="s">
        <v>35</v>
      </c>
      <c r="D317" s="231"/>
      <c r="E317" s="231"/>
      <c r="F317" s="2">
        <v>130</v>
      </c>
      <c r="G317" s="2">
        <v>0.13</v>
      </c>
      <c r="H317" s="2">
        <v>0</v>
      </c>
      <c r="I317" s="2">
        <v>16.82</v>
      </c>
      <c r="J317" s="2">
        <v>90</v>
      </c>
      <c r="K317" s="3"/>
      <c r="L317" s="1"/>
      <c r="M317" s="1"/>
    </row>
    <row r="318" spans="1:13" ht="15.75" x14ac:dyDescent="0.25">
      <c r="A318" s="280"/>
      <c r="B318" s="281"/>
      <c r="C318" s="277"/>
      <c r="D318" s="278"/>
      <c r="E318" s="279"/>
      <c r="F318" s="2"/>
      <c r="G318" s="2"/>
      <c r="H318" s="2"/>
      <c r="I318" s="2"/>
      <c r="J318" s="2"/>
      <c r="K318" s="283"/>
      <c r="L318" s="1"/>
      <c r="M318" s="1"/>
    </row>
    <row r="319" spans="1:13" ht="15.75" x14ac:dyDescent="0.25">
      <c r="A319" s="252"/>
      <c r="B319" s="253"/>
      <c r="C319" s="299" t="s">
        <v>13</v>
      </c>
      <c r="D319" s="311"/>
      <c r="E319" s="300"/>
      <c r="F319" s="2">
        <f>F317+F314</f>
        <v>540</v>
      </c>
      <c r="G319" s="2">
        <f>G317+G314</f>
        <v>10.74</v>
      </c>
      <c r="H319" s="2">
        <f>H317+H314</f>
        <v>13.38</v>
      </c>
      <c r="I319" s="2">
        <f>I317+I314</f>
        <v>71.240000000000009</v>
      </c>
      <c r="J319" s="2">
        <f>J317+J314</f>
        <v>450.07</v>
      </c>
      <c r="K319" s="3"/>
      <c r="L319" s="1"/>
      <c r="M319" s="1"/>
    </row>
    <row r="320" spans="1:13" ht="15.75" x14ac:dyDescent="0.25">
      <c r="A320" s="323"/>
      <c r="B320" s="324"/>
      <c r="C320" s="7"/>
      <c r="D320" s="7"/>
      <c r="E320" s="7"/>
      <c r="F320" s="2"/>
      <c r="G320" s="2"/>
      <c r="H320" s="2"/>
      <c r="I320" s="2"/>
      <c r="J320" s="2"/>
      <c r="K320" s="3"/>
      <c r="L320" s="1"/>
      <c r="M320" s="1"/>
    </row>
    <row r="321" spans="1:13" ht="15.75" x14ac:dyDescent="0.25">
      <c r="A321" s="306" t="s">
        <v>12</v>
      </c>
      <c r="B321" s="307"/>
      <c r="C321" s="303"/>
      <c r="D321" s="304"/>
      <c r="E321" s="305"/>
      <c r="F321" s="19"/>
      <c r="G321" s="2"/>
      <c r="H321" s="2"/>
      <c r="I321" s="2"/>
      <c r="J321" s="2"/>
      <c r="K321" s="3"/>
      <c r="L321" s="1"/>
      <c r="M321" s="1"/>
    </row>
    <row r="322" spans="1:13" ht="15.75" x14ac:dyDescent="0.25">
      <c r="A322" s="306"/>
      <c r="B322" s="307"/>
      <c r="C322" s="303" t="s">
        <v>135</v>
      </c>
      <c r="D322" s="304"/>
      <c r="E322" s="305"/>
      <c r="F322" s="75">
        <v>50</v>
      </c>
      <c r="G322" s="75">
        <v>1.41</v>
      </c>
      <c r="H322" s="75">
        <v>3.08</v>
      </c>
      <c r="I322" s="75">
        <v>3.46</v>
      </c>
      <c r="J322" s="75">
        <v>47.05</v>
      </c>
      <c r="K322" s="3">
        <v>46</v>
      </c>
      <c r="L322" s="1"/>
      <c r="M322" s="1"/>
    </row>
    <row r="323" spans="1:13" ht="15.75" x14ac:dyDescent="0.25">
      <c r="A323" s="299"/>
      <c r="B323" s="300"/>
      <c r="C323" s="303" t="s">
        <v>134</v>
      </c>
      <c r="D323" s="304"/>
      <c r="E323" s="305"/>
      <c r="F323" s="3"/>
      <c r="G323" s="3"/>
      <c r="H323" s="3"/>
      <c r="I323" s="3"/>
      <c r="J323" s="3"/>
      <c r="K323" s="3"/>
      <c r="L323" s="1"/>
      <c r="M323" s="1"/>
    </row>
    <row r="324" spans="1:13" ht="15.75" x14ac:dyDescent="0.25">
      <c r="A324" s="299"/>
      <c r="B324" s="300"/>
      <c r="C324" s="303" t="s">
        <v>152</v>
      </c>
      <c r="D324" s="304"/>
      <c r="E324" s="305"/>
      <c r="F324" s="230">
        <v>200</v>
      </c>
      <c r="G324" s="3">
        <v>6.15</v>
      </c>
      <c r="H324" s="3">
        <v>8.0399999999999991</v>
      </c>
      <c r="I324" s="3">
        <v>19.670000000000002</v>
      </c>
      <c r="J324" s="3">
        <v>144</v>
      </c>
      <c r="K324" s="3">
        <v>101</v>
      </c>
      <c r="L324" s="1"/>
      <c r="M324" s="1"/>
    </row>
    <row r="325" spans="1:13" ht="15.75" x14ac:dyDescent="0.25">
      <c r="A325" s="299"/>
      <c r="B325" s="300"/>
      <c r="C325" s="308" t="s">
        <v>96</v>
      </c>
      <c r="D325" s="309"/>
      <c r="E325" s="310"/>
      <c r="F325" s="3">
        <v>200</v>
      </c>
      <c r="G325" s="3">
        <v>8.68</v>
      </c>
      <c r="H325" s="3">
        <v>10.3</v>
      </c>
      <c r="I325" s="3">
        <v>14.66</v>
      </c>
      <c r="J325" s="3">
        <v>228</v>
      </c>
      <c r="K325" s="3">
        <v>153</v>
      </c>
      <c r="L325" s="1"/>
      <c r="M325" s="1"/>
    </row>
    <row r="326" spans="1:13" ht="15.75" x14ac:dyDescent="0.25">
      <c r="A326" s="254"/>
      <c r="B326" s="256"/>
      <c r="C326" s="303" t="s">
        <v>136</v>
      </c>
      <c r="D326" s="304"/>
      <c r="E326" s="305"/>
      <c r="F326" s="3">
        <v>180</v>
      </c>
      <c r="G326" s="3">
        <v>0.65</v>
      </c>
      <c r="H326" s="3">
        <v>0</v>
      </c>
      <c r="I326" s="3">
        <v>21.85</v>
      </c>
      <c r="J326" s="3">
        <v>86.1</v>
      </c>
      <c r="K326" s="3">
        <v>15</v>
      </c>
      <c r="L326" s="1"/>
      <c r="M326" s="1"/>
    </row>
    <row r="327" spans="1:13" ht="15.75" x14ac:dyDescent="0.25">
      <c r="A327" s="254"/>
      <c r="B327" s="256"/>
      <c r="C327" s="238" t="s">
        <v>27</v>
      </c>
      <c r="D327" s="239"/>
      <c r="E327" s="240"/>
      <c r="F327" s="244">
        <v>15</v>
      </c>
      <c r="G327" s="244">
        <v>1.1599999999999999</v>
      </c>
      <c r="H327" s="244">
        <v>0.45</v>
      </c>
      <c r="I327" s="244">
        <v>7.47</v>
      </c>
      <c r="J327" s="244">
        <v>39.799999999999997</v>
      </c>
      <c r="K327" s="244">
        <v>133</v>
      </c>
      <c r="L327" s="1"/>
      <c r="M327" s="1"/>
    </row>
    <row r="328" spans="1:13" ht="15.75" x14ac:dyDescent="0.25">
      <c r="A328" s="254"/>
      <c r="B328" s="256"/>
      <c r="C328" s="303" t="s">
        <v>149</v>
      </c>
      <c r="D328" s="304"/>
      <c r="E328" s="305"/>
      <c r="F328" s="75">
        <v>15</v>
      </c>
      <c r="G328" s="244">
        <v>1.1599999999999999</v>
      </c>
      <c r="H328" s="244">
        <v>0.45</v>
      </c>
      <c r="I328" s="244">
        <v>7.47</v>
      </c>
      <c r="J328" s="244">
        <v>39.799999999999997</v>
      </c>
      <c r="K328" s="75">
        <v>133</v>
      </c>
      <c r="L328" s="1"/>
      <c r="M328" s="1"/>
    </row>
    <row r="329" spans="1:13" ht="15.75" x14ac:dyDescent="0.25">
      <c r="A329" s="254"/>
      <c r="B329" s="256"/>
      <c r="C329" s="303" t="s">
        <v>175</v>
      </c>
      <c r="D329" s="304"/>
      <c r="E329" s="305"/>
      <c r="F329" s="202">
        <v>25</v>
      </c>
      <c r="G329" s="202">
        <v>1.65</v>
      </c>
      <c r="H329" s="202">
        <v>0.3</v>
      </c>
      <c r="I329" s="202">
        <v>8.5500000000000007</v>
      </c>
      <c r="J329" s="202">
        <v>45.25</v>
      </c>
      <c r="K329" s="202">
        <v>133</v>
      </c>
      <c r="L329" s="1"/>
      <c r="M329" s="1"/>
    </row>
    <row r="330" spans="1:13" ht="15.75" x14ac:dyDescent="0.25">
      <c r="A330" s="254"/>
      <c r="B330" s="256"/>
      <c r="C330" s="312" t="s">
        <v>26</v>
      </c>
      <c r="D330" s="313"/>
      <c r="E330" s="314"/>
      <c r="F330" s="2">
        <f>SUM(F321:F329)</f>
        <v>685</v>
      </c>
      <c r="G330" s="2">
        <f>SUM(G322:G329)</f>
        <v>20.86</v>
      </c>
      <c r="H330" s="2">
        <f>SUM(H322:H329)</f>
        <v>22.62</v>
      </c>
      <c r="I330" s="2">
        <f>SUM(I322:I329)</f>
        <v>83.13000000000001</v>
      </c>
      <c r="J330" s="2">
        <f>SUM(J322:J329)</f>
        <v>629.99999999999989</v>
      </c>
      <c r="K330" s="3"/>
      <c r="L330" s="1"/>
      <c r="M330" s="1"/>
    </row>
    <row r="331" spans="1:13" ht="15.75" x14ac:dyDescent="0.25">
      <c r="A331" s="254"/>
      <c r="B331" s="256"/>
      <c r="C331" s="72"/>
      <c r="D331" s="73"/>
      <c r="E331" s="74"/>
      <c r="F331" s="2"/>
      <c r="G331" s="2"/>
      <c r="H331" s="2"/>
      <c r="I331" s="2"/>
      <c r="J331" s="2"/>
      <c r="K331" s="75"/>
      <c r="L331" s="1"/>
      <c r="M331" s="1"/>
    </row>
    <row r="332" spans="1:13" ht="15.75" x14ac:dyDescent="0.25">
      <c r="A332" s="299"/>
      <c r="B332" s="300"/>
      <c r="C332" s="303"/>
      <c r="D332" s="304"/>
      <c r="E332" s="305"/>
      <c r="F332" s="75"/>
      <c r="G332" s="75"/>
      <c r="H332" s="75"/>
      <c r="I332" s="75"/>
      <c r="J332" s="75"/>
      <c r="K332" s="3"/>
      <c r="L332" s="1"/>
      <c r="M332" s="1"/>
    </row>
    <row r="333" spans="1:13" ht="15.75" x14ac:dyDescent="0.25">
      <c r="A333" s="254"/>
      <c r="B333" s="256"/>
      <c r="C333" s="303"/>
      <c r="D333" s="304"/>
      <c r="E333" s="305"/>
      <c r="F333" s="75"/>
      <c r="G333" s="75"/>
      <c r="H333" s="75"/>
      <c r="I333" s="75"/>
      <c r="J333" s="75"/>
      <c r="K333" s="3"/>
      <c r="L333" s="1"/>
      <c r="M333" s="1"/>
    </row>
    <row r="334" spans="1:13" ht="15.75" x14ac:dyDescent="0.25">
      <c r="A334" s="299"/>
      <c r="B334" s="300"/>
      <c r="C334" s="325"/>
      <c r="D334" s="326"/>
      <c r="E334" s="327"/>
      <c r="F334" s="2"/>
      <c r="G334" s="2"/>
      <c r="H334" s="2"/>
      <c r="I334" s="2"/>
      <c r="J334" s="2"/>
      <c r="K334" s="3"/>
      <c r="L334" s="1"/>
      <c r="M334" s="1"/>
    </row>
    <row r="335" spans="1:13" ht="15.75" x14ac:dyDescent="0.25">
      <c r="A335" s="254"/>
      <c r="B335" s="256"/>
      <c r="C335" s="299"/>
      <c r="D335" s="311"/>
      <c r="E335" s="300"/>
      <c r="F335" s="2"/>
      <c r="G335" s="2"/>
      <c r="H335" s="2"/>
      <c r="I335" s="2"/>
      <c r="J335" s="2"/>
      <c r="K335" s="3"/>
      <c r="L335" s="1"/>
      <c r="M335" s="1"/>
    </row>
    <row r="336" spans="1:13" ht="15.75" x14ac:dyDescent="0.25">
      <c r="A336" s="254"/>
      <c r="B336" s="256"/>
      <c r="C336" s="140"/>
      <c r="D336" s="141"/>
      <c r="E336" s="142"/>
      <c r="F336" s="2"/>
      <c r="G336" s="2"/>
      <c r="H336" s="2"/>
      <c r="I336" s="2"/>
      <c r="J336" s="2"/>
      <c r="K336" s="152"/>
      <c r="L336" s="1"/>
      <c r="M336" s="1"/>
    </row>
    <row r="337" spans="1:13" ht="15.75" x14ac:dyDescent="0.25">
      <c r="A337" s="254"/>
      <c r="B337" s="256"/>
      <c r="C337" s="162"/>
      <c r="D337" s="163"/>
      <c r="E337" s="164"/>
      <c r="F337" s="2"/>
      <c r="G337" s="2"/>
      <c r="H337" s="2"/>
      <c r="I337" s="2"/>
      <c r="J337" s="2"/>
      <c r="K337" s="166"/>
      <c r="L337" s="1"/>
      <c r="M337" s="1"/>
    </row>
    <row r="338" spans="1:13" ht="15.75" x14ac:dyDescent="0.25">
      <c r="A338" s="254"/>
      <c r="B338" s="256"/>
      <c r="C338" s="162"/>
      <c r="D338" s="163"/>
      <c r="E338" s="164"/>
      <c r="F338" s="2"/>
      <c r="G338" s="2"/>
      <c r="H338" s="2"/>
      <c r="I338" s="2"/>
      <c r="J338" s="2"/>
      <c r="K338" s="166"/>
      <c r="L338" s="1"/>
      <c r="M338" s="1"/>
    </row>
    <row r="339" spans="1:13" ht="15.75" x14ac:dyDescent="0.25">
      <c r="A339" s="260" t="s">
        <v>0</v>
      </c>
      <c r="B339" s="260"/>
      <c r="C339" s="299" t="s">
        <v>1</v>
      </c>
      <c r="D339" s="311"/>
      <c r="E339" s="300"/>
      <c r="F339" s="2" t="s">
        <v>2</v>
      </c>
      <c r="G339" s="312" t="s">
        <v>5</v>
      </c>
      <c r="H339" s="313"/>
      <c r="I339" s="314"/>
      <c r="J339" s="154" t="s">
        <v>9</v>
      </c>
      <c r="K339" s="121" t="s">
        <v>11</v>
      </c>
      <c r="L339" s="122"/>
      <c r="M339" s="2" t="s">
        <v>44</v>
      </c>
    </row>
    <row r="340" spans="1:13" ht="15.75" x14ac:dyDescent="0.25">
      <c r="A340" s="252" t="s">
        <v>76</v>
      </c>
      <c r="B340" s="253"/>
      <c r="C340" s="154"/>
      <c r="D340" s="155"/>
      <c r="E340" s="156"/>
      <c r="F340" s="2"/>
      <c r="G340" s="2" t="s">
        <v>6</v>
      </c>
      <c r="H340" s="2" t="s">
        <v>7</v>
      </c>
      <c r="I340" s="2" t="s">
        <v>8</v>
      </c>
      <c r="J340" s="157" t="s">
        <v>10</v>
      </c>
      <c r="K340" s="2"/>
      <c r="L340" s="2"/>
      <c r="M340" s="2"/>
    </row>
    <row r="341" spans="1:13" ht="15.75" x14ac:dyDescent="0.25">
      <c r="A341" s="306" t="s">
        <v>174</v>
      </c>
      <c r="B341" s="307"/>
      <c r="C341" s="303" t="s">
        <v>176</v>
      </c>
      <c r="D341" s="304"/>
      <c r="E341" s="305"/>
      <c r="F341" s="113">
        <v>70</v>
      </c>
      <c r="G341" s="153">
        <v>9</v>
      </c>
      <c r="H341" s="153">
        <v>7.95</v>
      </c>
      <c r="I341" s="153">
        <v>4.16</v>
      </c>
      <c r="J341" s="153">
        <v>139.13</v>
      </c>
      <c r="K341" s="3"/>
      <c r="L341" s="1">
        <v>6</v>
      </c>
      <c r="M341" s="1"/>
    </row>
    <row r="342" spans="1:13" ht="33.75" customHeight="1" x14ac:dyDescent="0.25">
      <c r="A342" s="306" t="s">
        <v>158</v>
      </c>
      <c r="B342" s="307"/>
      <c r="C342" s="364" t="s">
        <v>205</v>
      </c>
      <c r="D342" s="365"/>
      <c r="E342" s="366"/>
      <c r="F342" s="131">
        <v>55</v>
      </c>
      <c r="G342" s="131">
        <v>0.6</v>
      </c>
      <c r="H342" s="131">
        <v>3.5</v>
      </c>
      <c r="I342" s="131">
        <v>4.8</v>
      </c>
      <c r="J342" s="131">
        <v>62.7</v>
      </c>
      <c r="K342" s="131"/>
      <c r="L342" s="132"/>
      <c r="M342" s="1"/>
    </row>
    <row r="343" spans="1:13" ht="15.75" x14ac:dyDescent="0.25">
      <c r="A343" s="252"/>
      <c r="B343" s="253"/>
      <c r="C343" s="303" t="s">
        <v>118</v>
      </c>
      <c r="D343" s="304"/>
      <c r="E343" s="305"/>
      <c r="F343" s="153">
        <v>130</v>
      </c>
      <c r="G343" s="153">
        <v>4</v>
      </c>
      <c r="H343" s="153">
        <v>5.32</v>
      </c>
      <c r="I343" s="153">
        <v>30.85</v>
      </c>
      <c r="J343" s="153">
        <v>154.72999999999999</v>
      </c>
      <c r="K343" s="153"/>
      <c r="L343" s="132">
        <v>469</v>
      </c>
      <c r="M343" s="1"/>
    </row>
    <row r="344" spans="1:13" ht="15.75" x14ac:dyDescent="0.25">
      <c r="A344" s="299"/>
      <c r="B344" s="300"/>
      <c r="C344" s="167" t="s">
        <v>177</v>
      </c>
      <c r="D344" s="168"/>
      <c r="E344" s="169"/>
      <c r="F344" s="113">
        <v>180</v>
      </c>
      <c r="G344" s="113">
        <v>0.13</v>
      </c>
      <c r="H344" s="113">
        <v>0.1</v>
      </c>
      <c r="I344" s="113">
        <v>16.68</v>
      </c>
      <c r="J344" s="113">
        <v>64.59</v>
      </c>
      <c r="K344" s="3"/>
      <c r="L344" s="1">
        <v>71</v>
      </c>
      <c r="M344" s="1"/>
    </row>
    <row r="345" spans="1:13" ht="15.75" x14ac:dyDescent="0.25">
      <c r="A345" s="254"/>
      <c r="B345" s="256"/>
      <c r="C345" s="238" t="s">
        <v>27</v>
      </c>
      <c r="D345" s="239"/>
      <c r="E345" s="240"/>
      <c r="F345" s="244">
        <v>15</v>
      </c>
      <c r="G345" s="244">
        <v>1.1599999999999999</v>
      </c>
      <c r="H345" s="244">
        <v>0.45</v>
      </c>
      <c r="I345" s="244">
        <v>7.47</v>
      </c>
      <c r="J345" s="244">
        <v>39.299999999999997</v>
      </c>
      <c r="K345" s="244"/>
      <c r="L345" s="1">
        <v>133</v>
      </c>
      <c r="M345" s="1"/>
    </row>
    <row r="346" spans="1:13" ht="15.75" x14ac:dyDescent="0.25">
      <c r="A346" s="254"/>
      <c r="B346" s="256"/>
      <c r="C346" s="238" t="s">
        <v>179</v>
      </c>
      <c r="D346" s="239"/>
      <c r="E346" s="240"/>
      <c r="F346" s="244">
        <v>20</v>
      </c>
      <c r="G346" s="244">
        <v>1.32</v>
      </c>
      <c r="H346" s="244">
        <v>0.24</v>
      </c>
      <c r="I346" s="244">
        <v>6.84</v>
      </c>
      <c r="J346" s="244">
        <v>36.200000000000003</v>
      </c>
      <c r="K346" s="244"/>
      <c r="L346" s="1">
        <v>133</v>
      </c>
      <c r="M346" s="1"/>
    </row>
    <row r="347" spans="1:13" ht="15.75" x14ac:dyDescent="0.25">
      <c r="A347" s="299"/>
      <c r="B347" s="300"/>
      <c r="C347" s="308" t="s">
        <v>212</v>
      </c>
      <c r="D347" s="309"/>
      <c r="E347" s="310"/>
      <c r="F347" s="113">
        <v>100</v>
      </c>
      <c r="G347" s="113">
        <v>0.9</v>
      </c>
      <c r="H347" s="113">
        <v>0.52</v>
      </c>
      <c r="I347" s="113">
        <v>10</v>
      </c>
      <c r="J347" s="113">
        <v>44</v>
      </c>
      <c r="K347" s="3"/>
      <c r="L347" s="1">
        <v>136</v>
      </c>
      <c r="M347" s="1"/>
    </row>
    <row r="348" spans="1:13" ht="15.75" x14ac:dyDescent="0.25">
      <c r="A348" s="254"/>
      <c r="B348" s="256"/>
      <c r="C348" s="312"/>
      <c r="D348" s="313"/>
      <c r="E348" s="314"/>
      <c r="F348" s="113"/>
      <c r="G348" s="113"/>
      <c r="H348" s="113"/>
      <c r="I348" s="113"/>
      <c r="J348" s="113"/>
      <c r="K348" s="113"/>
      <c r="L348" s="1"/>
      <c r="M348" s="1"/>
    </row>
    <row r="349" spans="1:13" ht="15.75" x14ac:dyDescent="0.25">
      <c r="A349" s="254"/>
      <c r="B349" s="256"/>
      <c r="C349" s="312" t="s">
        <v>198</v>
      </c>
      <c r="D349" s="313"/>
      <c r="E349" s="314"/>
      <c r="F349" s="2">
        <f>SUM(F341:F348)</f>
        <v>570</v>
      </c>
      <c r="G349" s="2">
        <f>SUM(G341:G348)</f>
        <v>17.11</v>
      </c>
      <c r="H349" s="2">
        <f>SUM(H341:H348)</f>
        <v>18.079999999999998</v>
      </c>
      <c r="I349" s="2">
        <f>SUM(I341:I348)</f>
        <v>80.8</v>
      </c>
      <c r="J349" s="2">
        <f>SUM(J341:J347)</f>
        <v>540.65</v>
      </c>
      <c r="K349" s="3"/>
      <c r="L349" s="1"/>
      <c r="M349" s="1"/>
    </row>
    <row r="350" spans="1:13" ht="15.75" x14ac:dyDescent="0.25">
      <c r="A350" s="299"/>
      <c r="B350" s="300"/>
      <c r="C350" s="306" t="s">
        <v>158</v>
      </c>
      <c r="D350" s="317"/>
      <c r="E350" s="307"/>
      <c r="F350" s="2"/>
      <c r="G350" s="2"/>
      <c r="H350" s="2"/>
      <c r="I350" s="2"/>
      <c r="J350" s="2"/>
      <c r="K350" s="3"/>
      <c r="L350" s="1"/>
      <c r="M350" s="1"/>
    </row>
    <row r="351" spans="1:13" ht="18.75" x14ac:dyDescent="0.3">
      <c r="A351" s="254"/>
      <c r="B351" s="256"/>
      <c r="C351" s="318" t="s">
        <v>36</v>
      </c>
      <c r="D351" s="319"/>
      <c r="E351" s="320"/>
      <c r="F351" s="2">
        <f>F349+F330+F319</f>
        <v>1795</v>
      </c>
      <c r="G351" s="295">
        <f>G349+G330+G319</f>
        <v>48.71</v>
      </c>
      <c r="H351" s="2">
        <f>H349+H330+H319</f>
        <v>54.080000000000005</v>
      </c>
      <c r="I351" s="2">
        <f>I349+I330+I319</f>
        <v>235.17000000000002</v>
      </c>
      <c r="J351" s="2">
        <f>J349+J330+J319</f>
        <v>1620.7199999999998</v>
      </c>
      <c r="K351" s="3"/>
      <c r="L351" s="1"/>
      <c r="M351" s="1"/>
    </row>
    <row r="352" spans="1:13" ht="18.75" x14ac:dyDescent="0.3">
      <c r="A352" s="299"/>
      <c r="B352" s="300"/>
      <c r="C352" s="318"/>
      <c r="D352" s="319"/>
      <c r="E352" s="320"/>
      <c r="F352" s="44"/>
      <c r="G352" s="44"/>
      <c r="H352" s="44"/>
      <c r="I352" s="44"/>
      <c r="J352" s="44"/>
      <c r="K352" s="3"/>
      <c r="L352" s="1"/>
      <c r="M352" s="1"/>
    </row>
    <row r="353" spans="1:13" ht="18.75" x14ac:dyDescent="0.3">
      <c r="A353" s="254"/>
      <c r="B353" s="256"/>
      <c r="C353" s="143"/>
      <c r="D353" s="144"/>
      <c r="E353" s="145"/>
      <c r="F353" s="44"/>
      <c r="G353" s="44"/>
      <c r="H353" s="44"/>
      <c r="I353" s="44"/>
      <c r="J353" s="44"/>
      <c r="K353" s="152"/>
      <c r="L353" s="1"/>
      <c r="M353" s="1"/>
    </row>
    <row r="354" spans="1:13" ht="18.75" x14ac:dyDescent="0.3">
      <c r="A354" s="254"/>
      <c r="B354" s="256"/>
      <c r="C354" s="143"/>
      <c r="D354" s="144"/>
      <c r="E354" s="145"/>
      <c r="F354" s="44"/>
      <c r="G354" s="44"/>
      <c r="H354" s="44"/>
      <c r="I354" s="44"/>
      <c r="J354" s="44"/>
      <c r="K354" s="152"/>
      <c r="L354" s="1"/>
      <c r="M354" s="1"/>
    </row>
    <row r="355" spans="1:13" ht="18.75" x14ac:dyDescent="0.3">
      <c r="A355" s="254"/>
      <c r="B355" s="256"/>
      <c r="C355" s="143"/>
      <c r="D355" s="144"/>
      <c r="E355" s="145"/>
      <c r="F355" s="44"/>
      <c r="G355" s="44"/>
      <c r="H355" s="44"/>
      <c r="I355" s="44"/>
      <c r="J355" s="44"/>
      <c r="K355" s="152"/>
      <c r="L355" s="1"/>
      <c r="M355" s="1"/>
    </row>
    <row r="356" spans="1:13" ht="18.75" x14ac:dyDescent="0.3">
      <c r="A356" s="254"/>
      <c r="B356" s="256"/>
      <c r="C356" s="143"/>
      <c r="D356" s="144"/>
      <c r="E356" s="145"/>
      <c r="F356" s="44"/>
      <c r="G356" s="44"/>
      <c r="H356" s="44"/>
      <c r="I356" s="44"/>
      <c r="J356" s="44"/>
      <c r="K356" s="152"/>
      <c r="L356" s="1"/>
      <c r="M356" s="1"/>
    </row>
    <row r="357" spans="1:13" ht="18.75" x14ac:dyDescent="0.3">
      <c r="A357" s="254"/>
      <c r="B357" s="256"/>
      <c r="C357" s="143"/>
      <c r="D357" s="144"/>
      <c r="E357" s="145"/>
      <c r="F357" s="44"/>
      <c r="G357" s="44"/>
      <c r="H357" s="44"/>
      <c r="I357" s="44"/>
      <c r="J357" s="44"/>
      <c r="K357" s="152"/>
      <c r="L357" s="1"/>
      <c r="M357" s="1"/>
    </row>
    <row r="358" spans="1:13" ht="18.75" x14ac:dyDescent="0.3">
      <c r="A358" s="254"/>
      <c r="B358" s="256"/>
      <c r="C358" s="143"/>
      <c r="D358" s="144"/>
      <c r="E358" s="145"/>
      <c r="F358" s="44"/>
      <c r="G358" s="44"/>
      <c r="H358" s="44"/>
      <c r="I358" s="44"/>
      <c r="J358" s="44"/>
      <c r="K358" s="152"/>
      <c r="L358" s="1"/>
      <c r="M358" s="1"/>
    </row>
    <row r="359" spans="1:13" ht="18.75" x14ac:dyDescent="0.3">
      <c r="A359" s="254"/>
      <c r="B359" s="256"/>
      <c r="C359" s="143"/>
      <c r="D359" s="144"/>
      <c r="E359" s="145"/>
      <c r="F359" s="44"/>
      <c r="G359" s="44"/>
      <c r="H359" s="44"/>
      <c r="I359" s="44"/>
      <c r="J359" s="44"/>
      <c r="K359" s="152"/>
      <c r="L359" s="1"/>
      <c r="M359" s="1"/>
    </row>
    <row r="360" spans="1:13" ht="18.75" x14ac:dyDescent="0.3">
      <c r="A360" s="254"/>
      <c r="B360" s="256"/>
      <c r="C360" s="143"/>
      <c r="D360" s="144"/>
      <c r="E360" s="145"/>
      <c r="F360" s="44"/>
      <c r="G360" s="44"/>
      <c r="H360" s="44"/>
      <c r="I360" s="44"/>
      <c r="J360" s="44"/>
      <c r="K360" s="152"/>
      <c r="L360" s="1"/>
      <c r="M360" s="1"/>
    </row>
    <row r="361" spans="1:13" ht="18.75" x14ac:dyDescent="0.3">
      <c r="A361" s="254"/>
      <c r="B361" s="256"/>
      <c r="C361" s="143"/>
      <c r="D361" s="144"/>
      <c r="E361" s="145"/>
      <c r="F361" s="44"/>
      <c r="G361" s="44"/>
      <c r="H361" s="44"/>
      <c r="I361" s="44"/>
      <c r="J361" s="44"/>
      <c r="K361" s="152"/>
      <c r="L361" s="1"/>
      <c r="M361" s="1"/>
    </row>
    <row r="362" spans="1:13" ht="18.75" x14ac:dyDescent="0.3">
      <c r="A362" s="254"/>
      <c r="B362" s="256"/>
      <c r="C362" s="143"/>
      <c r="D362" s="144"/>
      <c r="E362" s="145"/>
      <c r="F362" s="44"/>
      <c r="G362" s="44"/>
      <c r="H362" s="44"/>
      <c r="I362" s="44"/>
      <c r="J362" s="44"/>
      <c r="K362" s="152"/>
      <c r="L362" s="1"/>
      <c r="M362" s="1"/>
    </row>
    <row r="363" spans="1:13" ht="18.75" x14ac:dyDescent="0.3">
      <c r="A363" s="254"/>
      <c r="B363" s="256"/>
      <c r="C363" s="143"/>
      <c r="D363" s="144"/>
      <c r="E363" s="145"/>
      <c r="F363" s="44"/>
      <c r="G363" s="44"/>
      <c r="H363" s="44"/>
      <c r="I363" s="44"/>
      <c r="J363" s="44"/>
      <c r="K363" s="152"/>
      <c r="L363" s="1"/>
      <c r="M363" s="1"/>
    </row>
    <row r="364" spans="1:13" ht="18.75" x14ac:dyDescent="0.3">
      <c r="A364" s="254"/>
      <c r="B364" s="256"/>
      <c r="C364" s="143"/>
      <c r="D364" s="144"/>
      <c r="E364" s="145"/>
      <c r="F364" s="44"/>
      <c r="G364" s="44"/>
      <c r="H364" s="44"/>
      <c r="I364" s="44"/>
      <c r="J364" s="44"/>
      <c r="K364" s="152"/>
      <c r="L364" s="1"/>
      <c r="M364" s="1"/>
    </row>
    <row r="365" spans="1:13" ht="18.75" x14ac:dyDescent="0.3">
      <c r="A365" s="254"/>
      <c r="B365" s="256"/>
      <c r="C365" s="143"/>
      <c r="D365" s="144"/>
      <c r="E365" s="145"/>
      <c r="F365" s="44"/>
      <c r="G365" s="44"/>
      <c r="H365" s="44"/>
      <c r="I365" s="44"/>
      <c r="J365" s="44"/>
      <c r="K365" s="152"/>
      <c r="L365" s="1"/>
      <c r="M365" s="1"/>
    </row>
    <row r="366" spans="1:13" ht="18.75" x14ac:dyDescent="0.3">
      <c r="A366" s="254"/>
      <c r="B366" s="256"/>
      <c r="C366" s="143"/>
      <c r="D366" s="144"/>
      <c r="E366" s="145"/>
      <c r="F366" s="44"/>
      <c r="G366" s="44"/>
      <c r="H366" s="44"/>
      <c r="I366" s="44"/>
      <c r="J366" s="44"/>
      <c r="K366" s="152"/>
      <c r="L366" s="1"/>
      <c r="M366" s="1"/>
    </row>
    <row r="367" spans="1:13" ht="15.75" x14ac:dyDescent="0.25">
      <c r="A367" s="260" t="s">
        <v>0</v>
      </c>
      <c r="B367" s="260"/>
      <c r="C367" s="299" t="s">
        <v>1</v>
      </c>
      <c r="D367" s="311"/>
      <c r="E367" s="300"/>
      <c r="F367" s="2" t="s">
        <v>2</v>
      </c>
      <c r="G367" s="312" t="s">
        <v>5</v>
      </c>
      <c r="H367" s="313"/>
      <c r="I367" s="314"/>
      <c r="J367" s="137" t="s">
        <v>9</v>
      </c>
      <c r="K367" s="121" t="s">
        <v>11</v>
      </c>
      <c r="L367" s="122"/>
      <c r="M367" s="2" t="s">
        <v>44</v>
      </c>
    </row>
    <row r="368" spans="1:13" ht="15.75" x14ac:dyDescent="0.25">
      <c r="A368" s="252" t="s">
        <v>76</v>
      </c>
      <c r="B368" s="253"/>
      <c r="C368" s="137"/>
      <c r="D368" s="138"/>
      <c r="E368" s="139"/>
      <c r="F368" s="2"/>
      <c r="G368" s="2" t="s">
        <v>6</v>
      </c>
      <c r="H368" s="2" t="s">
        <v>7</v>
      </c>
      <c r="I368" s="2" t="s">
        <v>8</v>
      </c>
      <c r="J368" s="136" t="s">
        <v>10</v>
      </c>
      <c r="K368" s="2"/>
      <c r="L368" s="2"/>
      <c r="M368" s="2"/>
    </row>
    <row r="369" spans="1:13" ht="15.75" x14ac:dyDescent="0.25">
      <c r="A369" s="306" t="s">
        <v>24</v>
      </c>
      <c r="B369" s="307"/>
      <c r="C369" s="97"/>
      <c r="D369" s="98"/>
      <c r="E369" s="99"/>
      <c r="F369" s="100"/>
      <c r="G369" s="2"/>
      <c r="H369" s="2"/>
      <c r="I369" s="2"/>
      <c r="J369" s="2"/>
      <c r="K369" s="100"/>
      <c r="L369" s="1"/>
      <c r="M369" s="1"/>
    </row>
    <row r="370" spans="1:13" ht="15.75" x14ac:dyDescent="0.25">
      <c r="A370" s="306" t="s">
        <v>4</v>
      </c>
      <c r="B370" s="307"/>
      <c r="C370" s="303" t="s">
        <v>98</v>
      </c>
      <c r="D370" s="304"/>
      <c r="E370" s="305"/>
      <c r="F370" s="100">
        <v>165</v>
      </c>
      <c r="G370" s="179">
        <v>5.2</v>
      </c>
      <c r="H370" s="179">
        <v>7</v>
      </c>
      <c r="I370" s="179">
        <v>18</v>
      </c>
      <c r="J370" s="179">
        <v>154.19999999999999</v>
      </c>
      <c r="K370" s="179">
        <v>93</v>
      </c>
      <c r="L370" s="1"/>
      <c r="M370" s="1"/>
    </row>
    <row r="371" spans="1:13" ht="15.75" x14ac:dyDescent="0.25">
      <c r="A371" s="306"/>
      <c r="B371" s="307"/>
      <c r="C371" s="303" t="s">
        <v>153</v>
      </c>
      <c r="D371" s="304"/>
      <c r="E371" s="305"/>
      <c r="F371" s="3">
        <v>200</v>
      </c>
      <c r="G371" s="3">
        <v>1.3</v>
      </c>
      <c r="H371" s="3">
        <v>1.3</v>
      </c>
      <c r="I371" s="3">
        <v>14</v>
      </c>
      <c r="J371" s="3">
        <v>92</v>
      </c>
      <c r="K371" s="3">
        <v>253</v>
      </c>
      <c r="L371" s="1"/>
      <c r="M371" s="1"/>
    </row>
    <row r="372" spans="1:13" ht="15.75" x14ac:dyDescent="0.25">
      <c r="A372" s="306"/>
      <c r="B372" s="307"/>
      <c r="C372" s="303" t="s">
        <v>206</v>
      </c>
      <c r="D372" s="304"/>
      <c r="E372" s="305"/>
      <c r="F372" s="251">
        <v>30</v>
      </c>
      <c r="G372" s="100">
        <v>2.2999999999999998</v>
      </c>
      <c r="H372" s="100">
        <v>0.9</v>
      </c>
      <c r="I372" s="100">
        <v>14.94</v>
      </c>
      <c r="J372" s="100">
        <v>78.599999999999994</v>
      </c>
      <c r="K372" s="3">
        <v>133</v>
      </c>
      <c r="L372" s="1"/>
      <c r="M372" s="1"/>
    </row>
    <row r="373" spans="1:13" ht="15.75" x14ac:dyDescent="0.25">
      <c r="A373" s="252"/>
      <c r="B373" s="253"/>
      <c r="C373" s="248" t="s">
        <v>180</v>
      </c>
      <c r="D373" s="249"/>
      <c r="E373" s="250"/>
      <c r="F373" s="251">
        <v>5</v>
      </c>
      <c r="G373" s="251">
        <v>0.04</v>
      </c>
      <c r="H373" s="251">
        <v>3.9</v>
      </c>
      <c r="I373" s="251">
        <v>0.05</v>
      </c>
      <c r="J373" s="251">
        <v>35.4</v>
      </c>
      <c r="K373" s="251">
        <v>134</v>
      </c>
      <c r="L373" s="1"/>
      <c r="M373" s="1"/>
    </row>
    <row r="374" spans="1:13" ht="15.75" x14ac:dyDescent="0.25">
      <c r="A374" s="252"/>
      <c r="B374" s="253"/>
      <c r="C374" s="312" t="s">
        <v>47</v>
      </c>
      <c r="D374" s="313"/>
      <c r="E374" s="314"/>
      <c r="F374" s="2">
        <f>SUM(F370:F373)</f>
        <v>400</v>
      </c>
      <c r="G374" s="2">
        <f>SUM(G370:G373)</f>
        <v>8.84</v>
      </c>
      <c r="H374" s="2">
        <f>SUM(H370:H373)</f>
        <v>13.100000000000001</v>
      </c>
      <c r="I374" s="2">
        <f>SUM(I370:I373)</f>
        <v>46.989999999999995</v>
      </c>
      <c r="J374" s="2">
        <f>SUM(J370:J373)</f>
        <v>360.19999999999993</v>
      </c>
      <c r="K374" s="2"/>
      <c r="L374" s="1"/>
      <c r="M374" s="1"/>
    </row>
    <row r="375" spans="1:13" ht="15.75" x14ac:dyDescent="0.25">
      <c r="A375" s="306"/>
      <c r="B375" s="307"/>
      <c r="C375" s="167"/>
      <c r="D375" s="168"/>
      <c r="E375" s="169"/>
      <c r="F375" s="2"/>
      <c r="G375" s="2"/>
      <c r="H375" s="2"/>
      <c r="I375" s="2"/>
      <c r="J375" s="2"/>
      <c r="K375" s="3"/>
      <c r="L375" s="1"/>
      <c r="M375" s="1"/>
    </row>
    <row r="376" spans="1:13" ht="15.75" x14ac:dyDescent="0.25">
      <c r="A376" s="306" t="s">
        <v>25</v>
      </c>
      <c r="B376" s="307"/>
      <c r="C376" s="303" t="s">
        <v>133</v>
      </c>
      <c r="D376" s="304"/>
      <c r="E376" s="305"/>
      <c r="F376" s="100">
        <v>136</v>
      </c>
      <c r="G376" s="100">
        <v>0.4</v>
      </c>
      <c r="H376" s="100">
        <v>0</v>
      </c>
      <c r="I376" s="100">
        <v>21.89</v>
      </c>
      <c r="J376" s="100">
        <v>90</v>
      </c>
      <c r="K376" s="100">
        <v>137</v>
      </c>
      <c r="L376" s="1"/>
      <c r="M376" s="1"/>
    </row>
    <row r="377" spans="1:13" ht="15.75" x14ac:dyDescent="0.25">
      <c r="A377" s="252"/>
      <c r="B377" s="253"/>
      <c r="C377" s="312" t="s">
        <v>38</v>
      </c>
      <c r="D377" s="313"/>
      <c r="E377" s="314"/>
      <c r="F377" s="2">
        <f t="shared" ref="F377:J377" si="2">SUM(F376)</f>
        <v>136</v>
      </c>
      <c r="G377" s="2">
        <f t="shared" si="2"/>
        <v>0.4</v>
      </c>
      <c r="H377" s="2">
        <f t="shared" si="2"/>
        <v>0</v>
      </c>
      <c r="I377" s="2">
        <f t="shared" si="2"/>
        <v>21.89</v>
      </c>
      <c r="J377" s="2">
        <f t="shared" si="2"/>
        <v>90</v>
      </c>
      <c r="K377" s="2"/>
      <c r="L377" s="1"/>
      <c r="M377" s="1"/>
    </row>
    <row r="378" spans="1:13" ht="15.75" x14ac:dyDescent="0.25">
      <c r="A378" s="252"/>
      <c r="B378" s="253"/>
      <c r="C378" s="26"/>
      <c r="D378" s="27"/>
      <c r="E378" s="28"/>
      <c r="F378" s="2"/>
      <c r="G378" s="2"/>
      <c r="H378" s="2"/>
      <c r="I378" s="2"/>
      <c r="J378" s="2"/>
      <c r="K378" s="3"/>
      <c r="L378" s="1"/>
      <c r="M378" s="1"/>
    </row>
    <row r="379" spans="1:13" ht="15.75" x14ac:dyDescent="0.25">
      <c r="A379" s="252"/>
      <c r="B379" s="253"/>
      <c r="C379" s="299" t="s">
        <v>13</v>
      </c>
      <c r="D379" s="311"/>
      <c r="E379" s="300"/>
      <c r="F379" s="2">
        <f>F377+F374</f>
        <v>536</v>
      </c>
      <c r="G379" s="2">
        <f>G377+G374</f>
        <v>9.24</v>
      </c>
      <c r="H379" s="2">
        <f>H377+H374</f>
        <v>13.100000000000001</v>
      </c>
      <c r="I379" s="2">
        <f>I377+I374</f>
        <v>68.88</v>
      </c>
      <c r="J379" s="2">
        <f>J377+J374</f>
        <v>450.19999999999993</v>
      </c>
      <c r="K379" s="3"/>
      <c r="L379" s="1"/>
      <c r="M379" s="1"/>
    </row>
    <row r="380" spans="1:13" ht="15.75" x14ac:dyDescent="0.25">
      <c r="A380" s="306"/>
      <c r="B380" s="307"/>
      <c r="C380" s="20"/>
      <c r="D380" s="22"/>
      <c r="E380" s="21"/>
      <c r="F380" s="2"/>
      <c r="G380" s="2"/>
      <c r="H380" s="2"/>
      <c r="I380" s="2"/>
      <c r="J380" s="2"/>
      <c r="K380" s="3"/>
      <c r="L380" s="1"/>
      <c r="M380" s="1"/>
    </row>
    <row r="381" spans="1:13" ht="15.75" x14ac:dyDescent="0.25">
      <c r="A381" s="306" t="s">
        <v>12</v>
      </c>
      <c r="B381" s="307"/>
      <c r="C381" s="303"/>
      <c r="D381" s="304"/>
      <c r="E381" s="305"/>
      <c r="F381" s="2"/>
      <c r="G381" s="2"/>
      <c r="H381" s="2"/>
      <c r="I381" s="2"/>
      <c r="J381" s="2"/>
      <c r="K381" s="3"/>
      <c r="L381" s="1"/>
      <c r="M381" s="1"/>
    </row>
    <row r="382" spans="1:13" ht="15.75" x14ac:dyDescent="0.25">
      <c r="A382" s="299"/>
      <c r="B382" s="300"/>
      <c r="C382" s="303" t="s">
        <v>129</v>
      </c>
      <c r="D382" s="304"/>
      <c r="E382" s="305"/>
      <c r="F382" s="3">
        <v>60</v>
      </c>
      <c r="G382" s="3">
        <v>0.48</v>
      </c>
      <c r="H382" s="3">
        <v>0.06</v>
      </c>
      <c r="I382" s="3">
        <v>1.56</v>
      </c>
      <c r="J382" s="3">
        <v>8.4</v>
      </c>
      <c r="K382" s="3">
        <v>135</v>
      </c>
      <c r="L382" s="1"/>
      <c r="M382" s="1"/>
    </row>
    <row r="383" spans="1:13" ht="15.75" x14ac:dyDescent="0.25">
      <c r="A383" s="299"/>
      <c r="B383" s="300"/>
      <c r="C383" s="303" t="s">
        <v>137</v>
      </c>
      <c r="D383" s="304"/>
      <c r="E383" s="305"/>
      <c r="F383" s="6">
        <v>200</v>
      </c>
      <c r="G383" s="197">
        <v>2.8</v>
      </c>
      <c r="H383" s="197">
        <v>5.03</v>
      </c>
      <c r="I383" s="197">
        <v>11.9</v>
      </c>
      <c r="J383" s="197">
        <v>108.82</v>
      </c>
      <c r="K383" s="6" t="s">
        <v>154</v>
      </c>
      <c r="L383" s="1"/>
      <c r="M383" s="1"/>
    </row>
    <row r="384" spans="1:13" ht="15.75" x14ac:dyDescent="0.25">
      <c r="A384" s="299"/>
      <c r="B384" s="300"/>
      <c r="C384" s="303" t="s">
        <v>72</v>
      </c>
      <c r="D384" s="304"/>
      <c r="E384" s="305"/>
      <c r="F384" s="3">
        <v>130</v>
      </c>
      <c r="G384" s="3">
        <v>3.36</v>
      </c>
      <c r="H384" s="3">
        <v>5.73</v>
      </c>
      <c r="I384" s="3">
        <v>15.08</v>
      </c>
      <c r="J384" s="3">
        <v>153.75</v>
      </c>
      <c r="K384" s="3">
        <v>52</v>
      </c>
      <c r="L384" s="1"/>
      <c r="M384" s="1"/>
    </row>
    <row r="385" spans="1:14" ht="15.75" x14ac:dyDescent="0.25">
      <c r="A385" s="299"/>
      <c r="B385" s="300"/>
      <c r="C385" s="303" t="s">
        <v>75</v>
      </c>
      <c r="D385" s="304"/>
      <c r="E385" s="305"/>
      <c r="F385" s="3">
        <v>70</v>
      </c>
      <c r="G385" s="3">
        <v>9.84</v>
      </c>
      <c r="H385" s="3">
        <v>8.02</v>
      </c>
      <c r="I385" s="3">
        <v>7.16</v>
      </c>
      <c r="J385" s="3">
        <v>139.13</v>
      </c>
      <c r="K385" s="3">
        <v>161</v>
      </c>
      <c r="L385" s="1"/>
      <c r="M385" s="1"/>
    </row>
    <row r="386" spans="1:14" ht="15.75" x14ac:dyDescent="0.25">
      <c r="A386" s="299"/>
      <c r="B386" s="300"/>
      <c r="C386" s="303" t="s">
        <v>120</v>
      </c>
      <c r="D386" s="304"/>
      <c r="E386" s="305"/>
      <c r="F386" s="197">
        <v>180</v>
      </c>
      <c r="G386" s="197">
        <v>7.0000000000000007E-2</v>
      </c>
      <c r="H386" s="197">
        <v>0.06</v>
      </c>
      <c r="I386" s="197">
        <v>16.71</v>
      </c>
      <c r="J386" s="197">
        <v>65</v>
      </c>
      <c r="K386" s="197">
        <v>17</v>
      </c>
      <c r="L386" s="1"/>
      <c r="M386" s="1"/>
      <c r="N386" s="128"/>
    </row>
    <row r="387" spans="1:14" ht="15.75" x14ac:dyDescent="0.25">
      <c r="A387" s="299"/>
      <c r="B387" s="300"/>
      <c r="C387" s="303" t="s">
        <v>175</v>
      </c>
      <c r="D387" s="304"/>
      <c r="E387" s="305"/>
      <c r="F387" s="100">
        <v>35</v>
      </c>
      <c r="G387" s="100">
        <v>2.31</v>
      </c>
      <c r="H387" s="100">
        <v>0.42</v>
      </c>
      <c r="I387" s="100">
        <v>11.97</v>
      </c>
      <c r="J387" s="100">
        <v>63.4</v>
      </c>
      <c r="K387" s="3">
        <v>133</v>
      </c>
      <c r="L387" s="1"/>
      <c r="M387" s="1"/>
    </row>
    <row r="388" spans="1:14" ht="15.75" x14ac:dyDescent="0.25">
      <c r="A388" s="254"/>
      <c r="B388" s="256"/>
      <c r="C388" s="308" t="s">
        <v>27</v>
      </c>
      <c r="D388" s="328"/>
      <c r="E388" s="329"/>
      <c r="F388" s="100">
        <v>20</v>
      </c>
      <c r="G388" s="100">
        <v>1.54</v>
      </c>
      <c r="H388" s="100">
        <v>0.6</v>
      </c>
      <c r="I388" s="100">
        <v>9.9600000000000009</v>
      </c>
      <c r="J388" s="100">
        <v>52.4</v>
      </c>
      <c r="K388" s="100">
        <v>133</v>
      </c>
      <c r="L388" s="1"/>
      <c r="M388" s="1"/>
    </row>
    <row r="389" spans="1:14" ht="15.75" x14ac:dyDescent="0.25">
      <c r="A389" s="254"/>
      <c r="B389" s="256"/>
      <c r="C389" s="245" t="s">
        <v>149</v>
      </c>
      <c r="D389" s="246"/>
      <c r="E389" s="247"/>
      <c r="F389" s="251">
        <v>15</v>
      </c>
      <c r="G389" s="251">
        <v>1.1599999999999999</v>
      </c>
      <c r="H389" s="251">
        <v>0.45</v>
      </c>
      <c r="I389" s="251">
        <v>7.47</v>
      </c>
      <c r="J389" s="251">
        <v>39.299999999999997</v>
      </c>
      <c r="K389" s="251">
        <v>133</v>
      </c>
      <c r="L389" s="1"/>
      <c r="M389" s="1"/>
    </row>
    <row r="390" spans="1:14" ht="15.75" x14ac:dyDescent="0.25">
      <c r="A390" s="299"/>
      <c r="B390" s="300"/>
      <c r="C390" s="312" t="s">
        <v>26</v>
      </c>
      <c r="D390" s="313"/>
      <c r="E390" s="314"/>
      <c r="F390" s="2">
        <f>SUM(F382:F389)</f>
        <v>710</v>
      </c>
      <c r="G390" s="2">
        <f>SUM(G382:G389)</f>
        <v>21.56</v>
      </c>
      <c r="H390" s="2">
        <f>SUM(H382:H389)</f>
        <v>20.37</v>
      </c>
      <c r="I390" s="2">
        <f>SUM(I382:I389)</f>
        <v>81.81</v>
      </c>
      <c r="J390" s="2">
        <f>SUM(J382:J389)</f>
        <v>630.19999999999993</v>
      </c>
      <c r="K390" s="3"/>
      <c r="L390" s="1"/>
      <c r="M390" s="1"/>
    </row>
    <row r="391" spans="1:14" ht="15.75" x14ac:dyDescent="0.25">
      <c r="A391" s="299"/>
      <c r="B391" s="300"/>
      <c r="C391" s="303"/>
      <c r="D391" s="304"/>
      <c r="E391" s="305"/>
      <c r="F391" s="2"/>
      <c r="G391" s="2"/>
      <c r="H391" s="2"/>
      <c r="I391" s="2"/>
      <c r="J391" s="2"/>
      <c r="K391" s="3"/>
      <c r="L391" s="1"/>
      <c r="M391" s="1"/>
    </row>
    <row r="392" spans="1:14" ht="15.75" x14ac:dyDescent="0.25">
      <c r="A392" s="299"/>
      <c r="B392" s="300"/>
      <c r="C392" s="97"/>
      <c r="D392" s="98"/>
      <c r="E392" s="99"/>
      <c r="F392" s="2"/>
      <c r="G392" s="2"/>
      <c r="H392" s="2"/>
      <c r="I392" s="2"/>
      <c r="J392" s="2"/>
      <c r="K392" s="100"/>
      <c r="L392" s="1"/>
      <c r="M392" s="1"/>
    </row>
    <row r="393" spans="1:14" ht="15.75" x14ac:dyDescent="0.25">
      <c r="A393" s="299"/>
      <c r="B393" s="300"/>
      <c r="C393" s="325"/>
      <c r="D393" s="326"/>
      <c r="E393" s="327"/>
      <c r="F393" s="179"/>
      <c r="G393" s="179"/>
      <c r="H393" s="179"/>
      <c r="I393" s="179"/>
      <c r="J393" s="179"/>
      <c r="K393" s="120"/>
      <c r="L393" s="1"/>
      <c r="M393" s="1"/>
    </row>
    <row r="394" spans="1:14" ht="15.75" x14ac:dyDescent="0.25">
      <c r="A394" s="254"/>
      <c r="B394" s="256"/>
      <c r="C394" s="303"/>
      <c r="D394" s="304"/>
      <c r="E394" s="305"/>
      <c r="F394" s="120"/>
      <c r="G394" s="120"/>
      <c r="H394" s="120"/>
      <c r="I394" s="120"/>
      <c r="J394" s="120"/>
      <c r="K394" s="120"/>
      <c r="L394" s="1"/>
      <c r="M394" s="1"/>
    </row>
    <row r="395" spans="1:14" ht="15.75" x14ac:dyDescent="0.25">
      <c r="A395" s="254"/>
      <c r="B395" s="256"/>
      <c r="C395" s="97"/>
      <c r="D395" s="98"/>
      <c r="E395" s="99"/>
      <c r="F395" s="100"/>
      <c r="G395" s="100"/>
      <c r="H395" s="100"/>
      <c r="I395" s="100"/>
      <c r="J395" s="100"/>
      <c r="K395" s="100"/>
      <c r="L395" s="1"/>
      <c r="M395" s="1"/>
    </row>
    <row r="396" spans="1:14" ht="15.75" x14ac:dyDescent="0.25">
      <c r="A396" s="254"/>
      <c r="B396" s="256"/>
      <c r="C396" s="94"/>
      <c r="D396" s="95"/>
      <c r="E396" s="96"/>
      <c r="F396" s="2"/>
      <c r="G396" s="2"/>
      <c r="H396" s="2"/>
      <c r="I396" s="2"/>
      <c r="J396" s="2"/>
      <c r="K396" s="3"/>
      <c r="L396" s="1"/>
      <c r="M396" s="1"/>
    </row>
    <row r="397" spans="1:14" ht="15.75" x14ac:dyDescent="0.25">
      <c r="A397" s="254"/>
      <c r="B397" s="256"/>
      <c r="C397" s="224"/>
      <c r="D397" s="225"/>
      <c r="E397" s="226"/>
      <c r="F397" s="2"/>
      <c r="G397" s="2"/>
      <c r="H397" s="2"/>
      <c r="I397" s="2"/>
      <c r="J397" s="2"/>
      <c r="K397" s="227"/>
      <c r="L397" s="1"/>
      <c r="M397" s="1"/>
    </row>
    <row r="398" spans="1:14" ht="15.75" x14ac:dyDescent="0.25">
      <c r="A398" s="254"/>
      <c r="B398" s="256"/>
      <c r="C398" s="154"/>
      <c r="D398" s="155"/>
      <c r="E398" s="156"/>
      <c r="F398" s="2"/>
      <c r="G398" s="2"/>
      <c r="H398" s="2"/>
      <c r="I398" s="2"/>
      <c r="J398" s="2"/>
      <c r="K398" s="166"/>
      <c r="L398" s="1"/>
      <c r="M398" s="1"/>
    </row>
    <row r="399" spans="1:14" ht="15.75" x14ac:dyDescent="0.25">
      <c r="A399" s="260" t="s">
        <v>0</v>
      </c>
      <c r="B399" s="260"/>
      <c r="C399" s="299" t="s">
        <v>1</v>
      </c>
      <c r="D399" s="311"/>
      <c r="E399" s="300"/>
      <c r="F399" s="2" t="s">
        <v>2</v>
      </c>
      <c r="G399" s="312" t="s">
        <v>5</v>
      </c>
      <c r="H399" s="313"/>
      <c r="I399" s="314"/>
      <c r="J399" s="154" t="s">
        <v>9</v>
      </c>
      <c r="K399" s="121" t="s">
        <v>11</v>
      </c>
      <c r="L399" s="122"/>
      <c r="M399" s="2" t="s">
        <v>44</v>
      </c>
    </row>
    <row r="400" spans="1:14" ht="15.75" x14ac:dyDescent="0.25">
      <c r="A400" s="252" t="s">
        <v>76</v>
      </c>
      <c r="B400" s="253"/>
      <c r="C400" s="154"/>
      <c r="D400" s="155"/>
      <c r="E400" s="156"/>
      <c r="F400" s="2"/>
      <c r="G400" s="2" t="s">
        <v>6</v>
      </c>
      <c r="H400" s="2" t="s">
        <v>7</v>
      </c>
      <c r="I400" s="2" t="s">
        <v>8</v>
      </c>
      <c r="J400" s="157" t="s">
        <v>10</v>
      </c>
      <c r="K400" s="2"/>
      <c r="L400" s="2"/>
      <c r="M400" s="2"/>
    </row>
    <row r="401" spans="1:13" ht="15.75" x14ac:dyDescent="0.25">
      <c r="A401" s="306" t="s">
        <v>174</v>
      </c>
      <c r="B401" s="307"/>
      <c r="C401" s="26"/>
      <c r="D401" s="27"/>
      <c r="E401" s="28"/>
      <c r="F401" s="2"/>
      <c r="G401" s="2"/>
      <c r="H401" s="2"/>
      <c r="I401" s="2"/>
      <c r="J401" s="2"/>
      <c r="K401" s="3"/>
      <c r="L401" s="1"/>
      <c r="M401" s="1"/>
    </row>
    <row r="402" spans="1:13" ht="15.75" x14ac:dyDescent="0.25">
      <c r="A402" s="306" t="s">
        <v>158</v>
      </c>
      <c r="B402" s="307"/>
      <c r="C402" s="325" t="s">
        <v>138</v>
      </c>
      <c r="D402" s="326"/>
      <c r="E402" s="327"/>
      <c r="F402" s="100">
        <v>50</v>
      </c>
      <c r="G402" s="100">
        <v>2.5</v>
      </c>
      <c r="H402" s="100">
        <v>5.31</v>
      </c>
      <c r="I402" s="100">
        <v>49.7</v>
      </c>
      <c r="J402" s="100">
        <v>131</v>
      </c>
      <c r="K402" s="3">
        <v>79</v>
      </c>
      <c r="L402" s="1"/>
      <c r="M402" s="1"/>
    </row>
    <row r="403" spans="1:13" ht="15.75" x14ac:dyDescent="0.25">
      <c r="A403" s="299"/>
      <c r="B403" s="300"/>
      <c r="C403" s="325" t="s">
        <v>181</v>
      </c>
      <c r="D403" s="326"/>
      <c r="E403" s="327"/>
      <c r="F403" s="100">
        <v>150</v>
      </c>
      <c r="G403" s="100">
        <v>8.35</v>
      </c>
      <c r="H403" s="100">
        <v>8.64</v>
      </c>
      <c r="I403" s="100">
        <v>5</v>
      </c>
      <c r="J403" s="100">
        <v>210.13</v>
      </c>
      <c r="K403" s="3">
        <v>18</v>
      </c>
      <c r="L403" s="1"/>
      <c r="M403" s="1"/>
    </row>
    <row r="404" spans="1:13" ht="15.75" x14ac:dyDescent="0.25">
      <c r="A404" s="299"/>
      <c r="B404" s="300"/>
      <c r="C404" s="325" t="s">
        <v>78</v>
      </c>
      <c r="D404" s="326"/>
      <c r="E404" s="327"/>
      <c r="F404" s="3">
        <v>180</v>
      </c>
      <c r="G404" s="3">
        <v>5.04</v>
      </c>
      <c r="H404" s="3">
        <v>5.76</v>
      </c>
      <c r="I404" s="3">
        <v>9.3800000000000008</v>
      </c>
      <c r="J404" s="3">
        <v>100.8</v>
      </c>
      <c r="K404" s="3">
        <v>134</v>
      </c>
      <c r="L404" s="1"/>
      <c r="M404" s="1"/>
    </row>
    <row r="405" spans="1:13" ht="15.75" x14ac:dyDescent="0.25">
      <c r="A405" s="299"/>
      <c r="B405" s="300"/>
      <c r="C405" s="325" t="s">
        <v>27</v>
      </c>
      <c r="D405" s="326"/>
      <c r="E405" s="327"/>
      <c r="F405" s="3">
        <v>10</v>
      </c>
      <c r="G405" s="3">
        <v>0.77</v>
      </c>
      <c r="H405" s="3">
        <v>0.3</v>
      </c>
      <c r="I405" s="3">
        <v>4.9800000000000004</v>
      </c>
      <c r="J405" s="3">
        <v>26.2</v>
      </c>
      <c r="K405" s="3">
        <v>133</v>
      </c>
      <c r="L405" s="1"/>
      <c r="M405" s="1"/>
    </row>
    <row r="406" spans="1:13" ht="15.75" x14ac:dyDescent="0.25">
      <c r="A406" s="254"/>
      <c r="B406" s="256"/>
      <c r="C406" s="325" t="s">
        <v>175</v>
      </c>
      <c r="D406" s="339"/>
      <c r="E406" s="340"/>
      <c r="F406" s="179">
        <v>10</v>
      </c>
      <c r="G406" s="179">
        <v>0.66</v>
      </c>
      <c r="H406" s="179">
        <v>0.12</v>
      </c>
      <c r="I406" s="179">
        <v>3.42</v>
      </c>
      <c r="J406" s="179">
        <v>18.100000000000001</v>
      </c>
      <c r="K406" s="127">
        <v>133</v>
      </c>
      <c r="L406" s="1"/>
      <c r="M406" s="1"/>
    </row>
    <row r="407" spans="1:13" ht="15.75" x14ac:dyDescent="0.25">
      <c r="A407" s="254"/>
      <c r="B407" s="256"/>
      <c r="C407" s="325" t="s">
        <v>73</v>
      </c>
      <c r="D407" s="339"/>
      <c r="E407" s="340"/>
      <c r="F407" s="203">
        <v>120</v>
      </c>
      <c r="G407" s="203">
        <v>0.5</v>
      </c>
      <c r="H407" s="203">
        <v>0.5</v>
      </c>
      <c r="I407" s="203">
        <v>11.76</v>
      </c>
      <c r="J407" s="203">
        <v>54</v>
      </c>
      <c r="K407" s="203">
        <v>135</v>
      </c>
      <c r="L407" s="1"/>
      <c r="M407" s="1"/>
    </row>
    <row r="408" spans="1:13" ht="15.75" x14ac:dyDescent="0.25">
      <c r="A408" s="254"/>
      <c r="B408" s="256"/>
      <c r="C408" s="312" t="s">
        <v>197</v>
      </c>
      <c r="D408" s="313"/>
      <c r="E408" s="314"/>
      <c r="F408" s="2">
        <f>SUM(F402:F407)</f>
        <v>520</v>
      </c>
      <c r="G408" s="2">
        <f>SUM(G402:G407)</f>
        <v>17.82</v>
      </c>
      <c r="H408" s="2">
        <f>SUM(H402:H407)</f>
        <v>20.630000000000003</v>
      </c>
      <c r="I408" s="2">
        <f>SUM(I402:I407)</f>
        <v>84.240000000000009</v>
      </c>
      <c r="J408" s="2">
        <f>SUM(J402:J407)</f>
        <v>540.23</v>
      </c>
      <c r="K408" s="3"/>
      <c r="L408" s="1"/>
      <c r="M408" s="1"/>
    </row>
    <row r="409" spans="1:13" ht="15.75" x14ac:dyDescent="0.25">
      <c r="A409" s="299"/>
      <c r="B409" s="300"/>
      <c r="C409" s="306" t="s">
        <v>158</v>
      </c>
      <c r="D409" s="317"/>
      <c r="E409" s="307"/>
      <c r="F409" s="120"/>
      <c r="G409" s="120"/>
      <c r="H409" s="120"/>
      <c r="I409" s="120"/>
      <c r="J409" s="120"/>
      <c r="K409" s="3"/>
      <c r="L409" s="1"/>
      <c r="M409" s="1"/>
    </row>
    <row r="410" spans="1:13" ht="18.75" x14ac:dyDescent="0.3">
      <c r="A410" s="299"/>
      <c r="B410" s="300"/>
      <c r="C410" s="318" t="s">
        <v>36</v>
      </c>
      <c r="D410" s="319"/>
      <c r="E410" s="320"/>
      <c r="F410" s="44">
        <f>F408+F390+F379</f>
        <v>1766</v>
      </c>
      <c r="G410" s="292">
        <f>G408+G390+G379</f>
        <v>48.62</v>
      </c>
      <c r="H410" s="44">
        <f>H408+H390+H379</f>
        <v>54.1</v>
      </c>
      <c r="I410" s="44">
        <f>I408+I390+I379</f>
        <v>234.93</v>
      </c>
      <c r="J410" s="44">
        <f>J408+J390+J379</f>
        <v>1620.6299999999997</v>
      </c>
      <c r="K410" s="3"/>
      <c r="L410" s="1"/>
      <c r="M410" s="1"/>
    </row>
    <row r="411" spans="1:13" ht="18.75" x14ac:dyDescent="0.3">
      <c r="A411" s="254"/>
      <c r="B411" s="256"/>
      <c r="C411" s="143"/>
      <c r="D411" s="144"/>
      <c r="E411" s="145"/>
      <c r="F411" s="44"/>
      <c r="G411" s="44"/>
      <c r="H411" s="44"/>
      <c r="I411" s="44"/>
      <c r="J411" s="44"/>
      <c r="K411" s="152"/>
      <c r="L411" s="1"/>
      <c r="M411" s="1"/>
    </row>
    <row r="412" spans="1:13" ht="18.75" x14ac:dyDescent="0.3">
      <c r="A412" s="254"/>
      <c r="B412" s="256"/>
      <c r="C412" s="143"/>
      <c r="D412" s="144"/>
      <c r="E412" s="145"/>
      <c r="F412" s="44"/>
      <c r="G412" s="44"/>
      <c r="H412" s="44"/>
      <c r="I412" s="44"/>
      <c r="J412" s="44"/>
      <c r="K412" s="152"/>
      <c r="L412" s="1"/>
      <c r="M412" s="1"/>
    </row>
    <row r="413" spans="1:13" ht="18.75" x14ac:dyDescent="0.3">
      <c r="A413" s="254"/>
      <c r="B413" s="256"/>
      <c r="C413" s="143"/>
      <c r="D413" s="144"/>
      <c r="E413" s="145"/>
      <c r="F413" s="44"/>
      <c r="G413" s="44"/>
      <c r="H413" s="44"/>
      <c r="I413" s="44"/>
      <c r="J413" s="44"/>
      <c r="K413" s="152"/>
      <c r="L413" s="1"/>
      <c r="M413" s="1"/>
    </row>
    <row r="414" spans="1:13" ht="18.75" x14ac:dyDescent="0.3">
      <c r="A414" s="254"/>
      <c r="B414" s="256"/>
      <c r="C414" s="143"/>
      <c r="D414" s="144"/>
      <c r="E414" s="145"/>
      <c r="F414" s="44"/>
      <c r="G414" s="44"/>
      <c r="H414" s="44"/>
      <c r="I414" s="44"/>
      <c r="J414" s="44"/>
      <c r="K414" s="152"/>
      <c r="L414" s="1"/>
      <c r="M414" s="1"/>
    </row>
    <row r="415" spans="1:13" ht="18.75" x14ac:dyDescent="0.3">
      <c r="A415" s="254"/>
      <c r="B415" s="256"/>
      <c r="C415" s="143"/>
      <c r="D415" s="144"/>
      <c r="E415" s="145"/>
      <c r="F415" s="44"/>
      <c r="G415" s="44"/>
      <c r="H415" s="44"/>
      <c r="I415" s="44"/>
      <c r="J415" s="44"/>
      <c r="K415" s="152"/>
      <c r="L415" s="1"/>
      <c r="M415" s="1"/>
    </row>
    <row r="416" spans="1:13" ht="18.75" x14ac:dyDescent="0.3">
      <c r="A416" s="254"/>
      <c r="B416" s="256"/>
      <c r="C416" s="143"/>
      <c r="D416" s="144"/>
      <c r="E416" s="145"/>
      <c r="F416" s="44"/>
      <c r="G416" s="44"/>
      <c r="H416" s="44"/>
      <c r="I416" s="44"/>
      <c r="J416" s="44"/>
      <c r="K416" s="152"/>
      <c r="L416" s="1"/>
      <c r="M416" s="1"/>
    </row>
    <row r="417" spans="1:13" ht="18.75" x14ac:dyDescent="0.3">
      <c r="A417" s="254"/>
      <c r="B417" s="256"/>
      <c r="C417" s="143"/>
      <c r="D417" s="144"/>
      <c r="E417" s="145"/>
      <c r="F417" s="44"/>
      <c r="G417" s="44"/>
      <c r="H417" s="44"/>
      <c r="I417" s="44"/>
      <c r="J417" s="44"/>
      <c r="K417" s="152"/>
      <c r="L417" s="1"/>
      <c r="M417" s="1"/>
    </row>
    <row r="418" spans="1:13" ht="18.75" x14ac:dyDescent="0.3">
      <c r="A418" s="254"/>
      <c r="B418" s="256"/>
      <c r="C418" s="143"/>
      <c r="D418" s="144"/>
      <c r="E418" s="145"/>
      <c r="F418" s="44"/>
      <c r="G418" s="44"/>
      <c r="H418" s="44"/>
      <c r="I418" s="44"/>
      <c r="J418" s="44"/>
      <c r="K418" s="152"/>
      <c r="L418" s="1"/>
      <c r="M418" s="1"/>
    </row>
    <row r="419" spans="1:13" ht="18.75" x14ac:dyDescent="0.3">
      <c r="A419" s="254"/>
      <c r="B419" s="256"/>
      <c r="C419" s="143"/>
      <c r="D419" s="144"/>
      <c r="E419" s="145"/>
      <c r="F419" s="44"/>
      <c r="G419" s="44"/>
      <c r="H419" s="44"/>
      <c r="I419" s="44"/>
      <c r="J419" s="44"/>
      <c r="K419" s="152"/>
      <c r="L419" s="1"/>
      <c r="M419" s="1"/>
    </row>
    <row r="420" spans="1:13" ht="18.75" x14ac:dyDescent="0.3">
      <c r="A420" s="254"/>
      <c r="B420" s="256"/>
      <c r="C420" s="143"/>
      <c r="D420" s="144"/>
      <c r="E420" s="145"/>
      <c r="F420" s="44"/>
      <c r="G420" s="44"/>
      <c r="H420" s="44"/>
      <c r="I420" s="44"/>
      <c r="J420" s="44"/>
      <c r="K420" s="152"/>
      <c r="L420" s="1"/>
      <c r="M420" s="1"/>
    </row>
    <row r="421" spans="1:13" ht="18.75" x14ac:dyDescent="0.3">
      <c r="A421" s="254"/>
      <c r="B421" s="256"/>
      <c r="C421" s="143"/>
      <c r="D421" s="144"/>
      <c r="E421" s="145"/>
      <c r="F421" s="44"/>
      <c r="G421" s="44"/>
      <c r="H421" s="44"/>
      <c r="I421" s="44"/>
      <c r="J421" s="44"/>
      <c r="K421" s="152"/>
      <c r="L421" s="1"/>
      <c r="M421" s="1"/>
    </row>
    <row r="422" spans="1:13" ht="18.75" x14ac:dyDescent="0.3">
      <c r="A422" s="254"/>
      <c r="B422" s="256"/>
      <c r="C422" s="143"/>
      <c r="D422" s="144"/>
      <c r="E422" s="145"/>
      <c r="F422" s="44"/>
      <c r="G422" s="44"/>
      <c r="H422" s="44"/>
      <c r="I422" s="44"/>
      <c r="J422" s="44"/>
      <c r="K422" s="152"/>
      <c r="L422" s="1"/>
      <c r="M422" s="1"/>
    </row>
    <row r="423" spans="1:13" ht="18.75" x14ac:dyDescent="0.3">
      <c r="A423" s="254"/>
      <c r="B423" s="256"/>
      <c r="C423" s="143"/>
      <c r="D423" s="144"/>
      <c r="E423" s="145"/>
      <c r="F423" s="44"/>
      <c r="G423" s="44"/>
      <c r="H423" s="44"/>
      <c r="I423" s="44"/>
      <c r="J423" s="44"/>
      <c r="K423" s="152"/>
      <c r="L423" s="1"/>
      <c r="M423" s="1"/>
    </row>
    <row r="424" spans="1:13" ht="18.75" x14ac:dyDescent="0.3">
      <c r="A424" s="254"/>
      <c r="B424" s="256"/>
      <c r="C424" s="143"/>
      <c r="D424" s="144"/>
      <c r="E424" s="145"/>
      <c r="F424" s="44"/>
      <c r="G424" s="44"/>
      <c r="H424" s="44"/>
      <c r="I424" s="44"/>
      <c r="J424" s="44"/>
      <c r="K424" s="152"/>
      <c r="L424" s="1"/>
      <c r="M424" s="1"/>
    </row>
    <row r="425" spans="1:13" ht="18.75" x14ac:dyDescent="0.3">
      <c r="A425" s="254"/>
      <c r="B425" s="256"/>
      <c r="C425" s="143"/>
      <c r="D425" s="144"/>
      <c r="E425" s="145"/>
      <c r="F425" s="44"/>
      <c r="G425" s="44"/>
      <c r="H425" s="44"/>
      <c r="I425" s="44"/>
      <c r="J425" s="44"/>
      <c r="K425" s="152"/>
      <c r="L425" s="1"/>
      <c r="M425" s="1"/>
    </row>
    <row r="426" spans="1:13" ht="18.75" x14ac:dyDescent="0.3">
      <c r="A426" s="254"/>
      <c r="B426" s="256"/>
      <c r="C426" s="143"/>
      <c r="D426" s="144"/>
      <c r="E426" s="145"/>
      <c r="F426" s="44"/>
      <c r="G426" s="44"/>
      <c r="H426" s="44"/>
      <c r="I426" s="44"/>
      <c r="J426" s="44"/>
      <c r="K426" s="152"/>
      <c r="L426" s="1"/>
      <c r="M426" s="1"/>
    </row>
    <row r="427" spans="1:13" ht="15.75" x14ac:dyDescent="0.25">
      <c r="A427" s="260" t="s">
        <v>0</v>
      </c>
      <c r="B427" s="260"/>
      <c r="C427" s="299" t="s">
        <v>1</v>
      </c>
      <c r="D427" s="311"/>
      <c r="E427" s="300"/>
      <c r="F427" s="2" t="s">
        <v>2</v>
      </c>
      <c r="G427" s="312" t="s">
        <v>5</v>
      </c>
      <c r="H427" s="313"/>
      <c r="I427" s="314"/>
      <c r="J427" s="137" t="s">
        <v>9</v>
      </c>
      <c r="K427" s="121" t="s">
        <v>11</v>
      </c>
      <c r="L427" s="122"/>
      <c r="M427" s="2" t="s">
        <v>44</v>
      </c>
    </row>
    <row r="428" spans="1:13" ht="15.75" x14ac:dyDescent="0.25">
      <c r="A428" s="252" t="s">
        <v>76</v>
      </c>
      <c r="B428" s="253"/>
      <c r="C428" s="137"/>
      <c r="D428" s="138"/>
      <c r="E428" s="139"/>
      <c r="F428" s="2"/>
      <c r="G428" s="2" t="s">
        <v>6</v>
      </c>
      <c r="H428" s="2" t="s">
        <v>7</v>
      </c>
      <c r="I428" s="2" t="s">
        <v>8</v>
      </c>
      <c r="J428" s="136" t="s">
        <v>10</v>
      </c>
      <c r="K428" s="2"/>
      <c r="L428" s="2"/>
      <c r="M428" s="2"/>
    </row>
    <row r="429" spans="1:13" ht="15.75" x14ac:dyDescent="0.25">
      <c r="A429" s="306" t="s">
        <v>28</v>
      </c>
      <c r="B429" s="307"/>
      <c r="C429" s="303"/>
      <c r="D429" s="304"/>
      <c r="E429" s="305"/>
      <c r="F429" s="3"/>
      <c r="G429" s="3"/>
      <c r="H429" s="3"/>
      <c r="I429" s="3"/>
      <c r="J429" s="3"/>
      <c r="K429" s="3"/>
      <c r="L429" s="1"/>
      <c r="M429" s="1"/>
    </row>
    <row r="430" spans="1:13" ht="15.75" x14ac:dyDescent="0.25">
      <c r="A430" s="306"/>
      <c r="B430" s="307"/>
      <c r="C430" s="303"/>
      <c r="D430" s="304"/>
      <c r="E430" s="305"/>
      <c r="F430" s="3"/>
      <c r="G430" s="3"/>
      <c r="H430" s="3"/>
      <c r="I430" s="3"/>
      <c r="J430" s="3"/>
      <c r="K430" s="3"/>
      <c r="L430" s="1"/>
      <c r="M430" s="1"/>
    </row>
    <row r="431" spans="1:13" ht="15.75" x14ac:dyDescent="0.25">
      <c r="A431" s="306" t="s">
        <v>48</v>
      </c>
      <c r="B431" s="307"/>
      <c r="C431" s="303" t="s">
        <v>182</v>
      </c>
      <c r="D431" s="304"/>
      <c r="E431" s="305"/>
      <c r="F431" s="6">
        <v>200</v>
      </c>
      <c r="G431" s="109">
        <v>5.85</v>
      </c>
      <c r="H431" s="109">
        <v>5.81</v>
      </c>
      <c r="I431" s="109">
        <v>21</v>
      </c>
      <c r="J431" s="109">
        <v>155</v>
      </c>
      <c r="K431" s="3">
        <v>44</v>
      </c>
      <c r="L431" s="1"/>
      <c r="M431" s="1"/>
    </row>
    <row r="432" spans="1:13" ht="15.75" x14ac:dyDescent="0.25">
      <c r="A432" s="306"/>
      <c r="B432" s="307"/>
      <c r="C432" s="308" t="s">
        <v>183</v>
      </c>
      <c r="D432" s="309"/>
      <c r="E432" s="310"/>
      <c r="F432" s="109"/>
      <c r="G432" s="109"/>
      <c r="H432" s="109"/>
      <c r="I432" s="109"/>
      <c r="J432" s="109"/>
      <c r="K432" s="3"/>
      <c r="L432" s="1"/>
      <c r="M432" s="1"/>
    </row>
    <row r="433" spans="1:13" ht="15.75" x14ac:dyDescent="0.25">
      <c r="A433" s="306"/>
      <c r="B433" s="307"/>
      <c r="C433" s="303" t="s">
        <v>80</v>
      </c>
      <c r="D433" s="304"/>
      <c r="E433" s="305"/>
      <c r="F433" s="233">
        <v>180</v>
      </c>
      <c r="G433" s="109">
        <v>0</v>
      </c>
      <c r="H433" s="109">
        <v>0</v>
      </c>
      <c r="I433" s="109">
        <v>11.98</v>
      </c>
      <c r="J433" s="109">
        <v>43</v>
      </c>
      <c r="K433" s="3">
        <v>81</v>
      </c>
      <c r="L433" s="1"/>
      <c r="M433" s="1"/>
    </row>
    <row r="434" spans="1:13" ht="15.75" x14ac:dyDescent="0.25">
      <c r="A434" s="252"/>
      <c r="B434" s="253"/>
      <c r="C434" s="303" t="s">
        <v>85</v>
      </c>
      <c r="D434" s="304"/>
      <c r="E434" s="305"/>
      <c r="F434" s="235" t="s">
        <v>184</v>
      </c>
      <c r="G434" s="3">
        <v>3.3</v>
      </c>
      <c r="H434" s="109">
        <v>4.3600000000000003</v>
      </c>
      <c r="I434" s="109">
        <v>14.62</v>
      </c>
      <c r="J434" s="109">
        <v>108</v>
      </c>
      <c r="K434" s="3">
        <v>16</v>
      </c>
      <c r="L434" s="1"/>
      <c r="M434" s="1"/>
    </row>
    <row r="435" spans="1:13" ht="15.75" x14ac:dyDescent="0.25">
      <c r="A435" s="306"/>
      <c r="B435" s="307"/>
      <c r="C435" s="303" t="s">
        <v>173</v>
      </c>
      <c r="D435" s="304"/>
      <c r="E435" s="305"/>
      <c r="F435" s="261">
        <v>15</v>
      </c>
      <c r="G435" s="261">
        <v>4.45</v>
      </c>
      <c r="H435" s="261">
        <v>4.3499999999999996</v>
      </c>
      <c r="I435" s="261">
        <v>0</v>
      </c>
      <c r="J435" s="261">
        <v>54</v>
      </c>
      <c r="K435" s="261">
        <v>134</v>
      </c>
      <c r="L435" s="1"/>
      <c r="M435" s="1"/>
    </row>
    <row r="436" spans="1:13" ht="15.75" x14ac:dyDescent="0.25">
      <c r="A436" s="252"/>
      <c r="B436" s="253"/>
      <c r="C436" s="312" t="s">
        <v>47</v>
      </c>
      <c r="D436" s="313"/>
      <c r="E436" s="314"/>
      <c r="F436" s="2">
        <v>430</v>
      </c>
      <c r="G436" s="2">
        <f>SUM(G431:G435)</f>
        <v>13.599999999999998</v>
      </c>
      <c r="H436" s="2">
        <f>SUM(H431:H435)</f>
        <v>14.52</v>
      </c>
      <c r="I436" s="2">
        <f>SUM(I431:I435)</f>
        <v>47.6</v>
      </c>
      <c r="J436" s="2">
        <f>SUM(J431:J435)</f>
        <v>360</v>
      </c>
      <c r="K436" s="179"/>
      <c r="L436" s="1"/>
      <c r="M436" s="1"/>
    </row>
    <row r="437" spans="1:13" ht="15.75" x14ac:dyDescent="0.25">
      <c r="A437" s="306" t="s">
        <v>25</v>
      </c>
      <c r="B437" s="307"/>
      <c r="C437" s="167"/>
      <c r="D437" s="168"/>
      <c r="E437" s="169"/>
      <c r="F437" s="109"/>
      <c r="G437" s="109"/>
      <c r="H437" s="109"/>
      <c r="I437" s="109"/>
      <c r="J437" s="109"/>
      <c r="K437" s="3"/>
      <c r="L437" s="1"/>
      <c r="M437" s="1"/>
    </row>
    <row r="438" spans="1:13" ht="15.75" x14ac:dyDescent="0.25">
      <c r="A438" s="252"/>
      <c r="B438" s="253"/>
      <c r="C438" s="308" t="s">
        <v>210</v>
      </c>
      <c r="D438" s="309"/>
      <c r="E438" s="310"/>
      <c r="F438" s="109">
        <v>130</v>
      </c>
      <c r="G438" s="109">
        <v>0.13</v>
      </c>
      <c r="H438" s="109">
        <v>0</v>
      </c>
      <c r="I438" s="109">
        <v>22.88</v>
      </c>
      <c r="J438" s="109">
        <v>90</v>
      </c>
      <c r="K438" s="3">
        <v>137</v>
      </c>
      <c r="L438" s="1"/>
      <c r="M438" s="1"/>
    </row>
    <row r="439" spans="1:13" ht="15.75" x14ac:dyDescent="0.25">
      <c r="A439" s="306"/>
      <c r="B439" s="307"/>
      <c r="C439" s="312" t="s">
        <v>35</v>
      </c>
      <c r="D439" s="313"/>
      <c r="E439" s="314"/>
      <c r="F439" s="2">
        <v>130</v>
      </c>
      <c r="G439" s="2">
        <v>0.13</v>
      </c>
      <c r="H439" s="2">
        <v>0</v>
      </c>
      <c r="I439" s="2">
        <v>22.88</v>
      </c>
      <c r="J439" s="2">
        <v>90</v>
      </c>
      <c r="K439" s="2"/>
      <c r="L439" s="1"/>
      <c r="M439" s="1"/>
    </row>
    <row r="440" spans="1:13" ht="15.75" x14ac:dyDescent="0.25">
      <c r="A440" s="280"/>
      <c r="B440" s="281"/>
      <c r="C440" s="277"/>
      <c r="D440" s="278"/>
      <c r="E440" s="279"/>
      <c r="F440" s="2"/>
      <c r="G440" s="2"/>
      <c r="H440" s="2"/>
      <c r="I440" s="2"/>
      <c r="J440" s="2"/>
      <c r="K440" s="2"/>
      <c r="L440" s="1"/>
      <c r="M440" s="1"/>
    </row>
    <row r="441" spans="1:13" ht="15.75" x14ac:dyDescent="0.25">
      <c r="A441" s="252"/>
      <c r="B441" s="253"/>
      <c r="C441" s="299" t="s">
        <v>13</v>
      </c>
      <c r="D441" s="311"/>
      <c r="E441" s="300"/>
      <c r="F441" s="2">
        <f>F439+F436</f>
        <v>560</v>
      </c>
      <c r="G441" s="2">
        <f>G439+G436</f>
        <v>13.729999999999999</v>
      </c>
      <c r="H441" s="2">
        <f>H439+H436</f>
        <v>14.52</v>
      </c>
      <c r="I441" s="2">
        <f>I439+I436</f>
        <v>70.48</v>
      </c>
      <c r="J441" s="2">
        <f>J439+J436</f>
        <v>450</v>
      </c>
      <c r="K441" s="3"/>
      <c r="L441" s="1"/>
      <c r="M441" s="1"/>
    </row>
    <row r="442" spans="1:13" ht="15.75" x14ac:dyDescent="0.25">
      <c r="A442" s="306"/>
      <c r="B442" s="307"/>
      <c r="C442" s="20"/>
      <c r="D442" s="22"/>
      <c r="E442" s="21"/>
      <c r="F442" s="2"/>
      <c r="G442" s="2"/>
      <c r="H442" s="2"/>
      <c r="I442" s="2"/>
      <c r="J442" s="2"/>
      <c r="K442" s="3"/>
      <c r="L442" s="1"/>
      <c r="M442" s="1"/>
    </row>
    <row r="443" spans="1:13" ht="15.75" x14ac:dyDescent="0.25">
      <c r="A443" s="306" t="s">
        <v>12</v>
      </c>
      <c r="B443" s="307"/>
      <c r="C443" s="303"/>
      <c r="D443" s="304"/>
      <c r="E443" s="305"/>
      <c r="F443" s="2"/>
      <c r="G443" s="2"/>
      <c r="H443" s="2"/>
      <c r="I443" s="2"/>
      <c r="J443" s="2"/>
      <c r="K443" s="3"/>
      <c r="L443" s="1"/>
      <c r="M443" s="1"/>
    </row>
    <row r="444" spans="1:13" ht="15.75" x14ac:dyDescent="0.25">
      <c r="A444" s="299"/>
      <c r="B444" s="300"/>
      <c r="C444" s="303" t="s">
        <v>140</v>
      </c>
      <c r="D444" s="304"/>
      <c r="E444" s="305"/>
      <c r="F444" s="3">
        <v>60</v>
      </c>
      <c r="G444" s="3">
        <v>0.68</v>
      </c>
      <c r="H444" s="3">
        <v>4.07</v>
      </c>
      <c r="I444" s="3">
        <v>2.0699999999999998</v>
      </c>
      <c r="J444" s="3">
        <v>48.8</v>
      </c>
      <c r="K444" s="3">
        <v>76</v>
      </c>
      <c r="L444" s="1"/>
      <c r="M444" s="1"/>
    </row>
    <row r="445" spans="1:13" ht="15.75" x14ac:dyDescent="0.25">
      <c r="A445" s="254"/>
      <c r="B445" s="256"/>
      <c r="C445" s="303" t="s">
        <v>124</v>
      </c>
      <c r="D445" s="304"/>
      <c r="E445" s="305"/>
      <c r="F445" s="3">
        <v>200</v>
      </c>
      <c r="G445" s="3">
        <v>2.14</v>
      </c>
      <c r="H445" s="3">
        <v>2.68</v>
      </c>
      <c r="I445" s="3">
        <v>13.39</v>
      </c>
      <c r="J445" s="3">
        <v>88</v>
      </c>
      <c r="K445" s="3">
        <v>6</v>
      </c>
      <c r="L445" s="1"/>
      <c r="M445" s="1"/>
    </row>
    <row r="446" spans="1:13" ht="15.75" x14ac:dyDescent="0.25">
      <c r="A446" s="299"/>
      <c r="B446" s="300"/>
      <c r="C446" s="308" t="s">
        <v>23</v>
      </c>
      <c r="D446" s="309"/>
      <c r="E446" s="310"/>
      <c r="F446" s="3">
        <v>130</v>
      </c>
      <c r="G446" s="3">
        <v>3.3</v>
      </c>
      <c r="H446" s="3">
        <v>5.68</v>
      </c>
      <c r="I446" s="3">
        <v>19.600000000000001</v>
      </c>
      <c r="J446" s="7">
        <v>154.6</v>
      </c>
      <c r="K446" s="3">
        <v>206</v>
      </c>
      <c r="L446" s="1"/>
      <c r="M446" s="1"/>
    </row>
    <row r="447" spans="1:13" ht="15.75" x14ac:dyDescent="0.25">
      <c r="A447" s="299"/>
      <c r="B447" s="300"/>
      <c r="C447" s="303" t="s">
        <v>99</v>
      </c>
      <c r="D447" s="304"/>
      <c r="E447" s="305"/>
      <c r="F447" s="109">
        <v>70</v>
      </c>
      <c r="G447" s="109">
        <v>7.42</v>
      </c>
      <c r="H447" s="109">
        <v>9.33</v>
      </c>
      <c r="I447" s="109">
        <v>2.58</v>
      </c>
      <c r="J447" s="109">
        <v>106</v>
      </c>
      <c r="K447" s="3">
        <v>179</v>
      </c>
      <c r="L447" s="1"/>
      <c r="M447" s="1"/>
    </row>
    <row r="448" spans="1:13" ht="15.75" x14ac:dyDescent="0.25">
      <c r="A448" s="299"/>
      <c r="B448" s="300"/>
      <c r="C448" s="303" t="s">
        <v>43</v>
      </c>
      <c r="D448" s="304"/>
      <c r="E448" s="305"/>
      <c r="F448" s="109">
        <v>185</v>
      </c>
      <c r="G448" s="109">
        <v>0.53</v>
      </c>
      <c r="H448" s="109">
        <v>0</v>
      </c>
      <c r="I448" s="109">
        <v>26.42</v>
      </c>
      <c r="J448" s="109">
        <v>99.9</v>
      </c>
      <c r="K448" s="3">
        <v>241</v>
      </c>
      <c r="L448" s="1"/>
      <c r="M448" s="1"/>
    </row>
    <row r="449" spans="1:13" ht="15.75" x14ac:dyDescent="0.25">
      <c r="A449" s="299"/>
      <c r="B449" s="300"/>
      <c r="C449" s="303" t="s">
        <v>15</v>
      </c>
      <c r="D449" s="304"/>
      <c r="E449" s="305"/>
      <c r="F449" s="3">
        <v>15</v>
      </c>
      <c r="G449" s="3">
        <v>1.65</v>
      </c>
      <c r="H449" s="3">
        <v>0.45</v>
      </c>
      <c r="I449" s="3">
        <v>7.47</v>
      </c>
      <c r="J449" s="3">
        <v>39.299999999999997</v>
      </c>
      <c r="K449" s="3">
        <v>133</v>
      </c>
      <c r="L449" s="1"/>
      <c r="M449" s="1"/>
    </row>
    <row r="450" spans="1:13" ht="15.75" x14ac:dyDescent="0.25">
      <c r="A450" s="299"/>
      <c r="B450" s="300"/>
      <c r="C450" s="303" t="s">
        <v>128</v>
      </c>
      <c r="D450" s="304"/>
      <c r="E450" s="305"/>
      <c r="F450" s="109">
        <v>30</v>
      </c>
      <c r="G450" s="109">
        <v>1.98</v>
      </c>
      <c r="H450" s="109">
        <v>0.36</v>
      </c>
      <c r="I450" s="109">
        <v>10.26</v>
      </c>
      <c r="J450" s="109">
        <v>54.3</v>
      </c>
      <c r="K450" s="3">
        <v>133</v>
      </c>
      <c r="L450" s="1"/>
      <c r="M450" s="1"/>
    </row>
    <row r="451" spans="1:13" ht="15.75" x14ac:dyDescent="0.25">
      <c r="A451" s="254"/>
      <c r="B451" s="256"/>
      <c r="C451" s="103" t="s">
        <v>27</v>
      </c>
      <c r="D451" s="104"/>
      <c r="E451" s="105"/>
      <c r="F451" s="109">
        <v>15</v>
      </c>
      <c r="G451" s="109">
        <v>1.65</v>
      </c>
      <c r="H451" s="109">
        <v>0.45</v>
      </c>
      <c r="I451" s="109">
        <v>7.47</v>
      </c>
      <c r="J451" s="109">
        <v>39.299999999999997</v>
      </c>
      <c r="K451" s="109">
        <v>133</v>
      </c>
      <c r="L451" s="1"/>
      <c r="M451" s="1"/>
    </row>
    <row r="452" spans="1:13" ht="15.75" x14ac:dyDescent="0.25">
      <c r="A452" s="254"/>
      <c r="B452" s="256"/>
      <c r="C452" s="312" t="s">
        <v>26</v>
      </c>
      <c r="D452" s="313"/>
      <c r="E452" s="314"/>
      <c r="F452" s="2">
        <f>SUM(F444:F451)</f>
        <v>705</v>
      </c>
      <c r="G452" s="2">
        <f>SUM(G444:G451)</f>
        <v>19.349999999999998</v>
      </c>
      <c r="H452" s="2">
        <f>SUM(H444:H451)</f>
        <v>23.019999999999996</v>
      </c>
      <c r="I452" s="2">
        <f>SUM(I444:I451)</f>
        <v>89.26</v>
      </c>
      <c r="J452" s="2">
        <f>SUM(J444:J451)</f>
        <v>630.19999999999982</v>
      </c>
      <c r="K452" s="3"/>
      <c r="L452" s="1"/>
      <c r="M452" s="1"/>
    </row>
    <row r="453" spans="1:13" ht="15.75" x14ac:dyDescent="0.25">
      <c r="A453" s="299"/>
      <c r="B453" s="300"/>
      <c r="C453" s="26"/>
      <c r="D453" s="27"/>
      <c r="E453" s="28"/>
      <c r="F453" s="2"/>
      <c r="G453" s="2"/>
      <c r="H453" s="2"/>
      <c r="I453" s="2"/>
      <c r="J453" s="2"/>
      <c r="K453" s="3"/>
      <c r="L453" s="1"/>
      <c r="M453" s="1"/>
    </row>
    <row r="454" spans="1:13" ht="15.75" x14ac:dyDescent="0.25">
      <c r="A454" s="299"/>
      <c r="B454" s="300"/>
      <c r="C454" s="303"/>
      <c r="D454" s="304"/>
      <c r="E454" s="305"/>
      <c r="F454" s="153"/>
      <c r="G454" s="3"/>
      <c r="H454" s="3"/>
      <c r="I454" s="3"/>
      <c r="J454" s="3"/>
      <c r="K454" s="3"/>
      <c r="L454" s="1"/>
      <c r="M454" s="1"/>
    </row>
    <row r="455" spans="1:13" ht="15.75" x14ac:dyDescent="0.25">
      <c r="A455" s="254"/>
      <c r="B455" s="256"/>
      <c r="C455" s="303"/>
      <c r="D455" s="304"/>
      <c r="E455" s="305"/>
      <c r="F455" s="6"/>
      <c r="G455" s="232"/>
      <c r="H455" s="232"/>
      <c r="I455" s="153"/>
      <c r="J455" s="232"/>
      <c r="K455" s="153"/>
      <c r="L455" s="1"/>
      <c r="M455" s="1"/>
    </row>
    <row r="456" spans="1:13" ht="15.75" x14ac:dyDescent="0.25">
      <c r="A456" s="254"/>
      <c r="B456" s="256"/>
      <c r="C456" s="26"/>
      <c r="D456" s="101"/>
      <c r="E456" s="102"/>
      <c r="F456" s="2"/>
      <c r="G456" s="2"/>
      <c r="H456" s="2"/>
      <c r="I456" s="2"/>
      <c r="J456" s="2"/>
      <c r="K456" s="3"/>
      <c r="L456" s="1"/>
      <c r="M456" s="1"/>
    </row>
    <row r="457" spans="1:13" ht="15.75" x14ac:dyDescent="0.25">
      <c r="A457" s="254"/>
      <c r="B457" s="256"/>
      <c r="C457" s="207"/>
      <c r="D457" s="205"/>
      <c r="E457" s="206"/>
      <c r="F457" s="2"/>
      <c r="G457" s="204"/>
      <c r="H457" s="205"/>
      <c r="I457" s="206"/>
      <c r="J457" s="204"/>
      <c r="K457" s="207"/>
      <c r="L457" s="208"/>
      <c r="M457" s="1"/>
    </row>
    <row r="458" spans="1:13" ht="15.75" x14ac:dyDescent="0.25">
      <c r="A458" s="260" t="s">
        <v>0</v>
      </c>
      <c r="B458" s="260"/>
      <c r="C458" s="299" t="s">
        <v>1</v>
      </c>
      <c r="D458" s="311"/>
      <c r="E458" s="300"/>
      <c r="F458" s="2" t="s">
        <v>2</v>
      </c>
      <c r="G458" s="312" t="s">
        <v>5</v>
      </c>
      <c r="H458" s="313"/>
      <c r="I458" s="314"/>
      <c r="J458" s="154" t="s">
        <v>9</v>
      </c>
      <c r="K458" s="121" t="s">
        <v>11</v>
      </c>
      <c r="L458" s="122"/>
      <c r="M458" s="2" t="s">
        <v>44</v>
      </c>
    </row>
    <row r="459" spans="1:13" ht="15.75" x14ac:dyDescent="0.25">
      <c r="A459" s="252" t="s">
        <v>76</v>
      </c>
      <c r="B459" s="253"/>
      <c r="C459" s="154"/>
      <c r="D459" s="155"/>
      <c r="E459" s="156"/>
      <c r="F459" s="2"/>
      <c r="G459" s="2" t="s">
        <v>6</v>
      </c>
      <c r="H459" s="2" t="s">
        <v>7</v>
      </c>
      <c r="I459" s="2" t="s">
        <v>8</v>
      </c>
      <c r="J459" s="157" t="s">
        <v>10</v>
      </c>
      <c r="K459" s="2"/>
      <c r="L459" s="2"/>
      <c r="M459" s="2"/>
    </row>
    <row r="460" spans="1:13" ht="15.75" x14ac:dyDescent="0.25">
      <c r="A460" s="306" t="s">
        <v>157</v>
      </c>
      <c r="B460" s="307"/>
      <c r="C460" s="303"/>
      <c r="D460" s="304"/>
      <c r="E460" s="305"/>
      <c r="F460" s="2"/>
      <c r="G460" s="2"/>
      <c r="H460" s="2"/>
      <c r="I460" s="2"/>
      <c r="J460" s="2"/>
      <c r="K460" s="3"/>
      <c r="L460" s="1"/>
      <c r="M460" s="1"/>
    </row>
    <row r="461" spans="1:13" ht="15.75" x14ac:dyDescent="0.25">
      <c r="A461" s="306" t="s">
        <v>158</v>
      </c>
      <c r="B461" s="307"/>
      <c r="C461" s="303" t="s">
        <v>100</v>
      </c>
      <c r="D461" s="304"/>
      <c r="E461" s="305"/>
      <c r="F461" s="6" t="s">
        <v>185</v>
      </c>
      <c r="G461" s="3">
        <v>15.04</v>
      </c>
      <c r="H461" s="3">
        <v>16.14</v>
      </c>
      <c r="I461" s="3">
        <v>47.67</v>
      </c>
      <c r="J461" s="3">
        <v>425.4</v>
      </c>
      <c r="K461" s="3">
        <v>117</v>
      </c>
      <c r="L461" s="1"/>
      <c r="M461" s="1"/>
    </row>
    <row r="462" spans="1:13" ht="15.75" x14ac:dyDescent="0.25">
      <c r="A462" s="254"/>
      <c r="B462" s="256"/>
      <c r="C462" s="308" t="s">
        <v>101</v>
      </c>
      <c r="D462" s="309"/>
      <c r="E462" s="310"/>
      <c r="F462" s="6"/>
      <c r="G462" s="210"/>
      <c r="H462" s="210"/>
      <c r="I462" s="210"/>
      <c r="J462" s="210"/>
      <c r="K462" s="210"/>
      <c r="L462" s="1"/>
      <c r="M462" s="1"/>
    </row>
    <row r="463" spans="1:13" ht="15.75" x14ac:dyDescent="0.25">
      <c r="A463" s="299"/>
      <c r="B463" s="300"/>
      <c r="C463" s="303" t="s">
        <v>207</v>
      </c>
      <c r="D463" s="304"/>
      <c r="E463" s="305"/>
      <c r="F463" s="3">
        <v>200</v>
      </c>
      <c r="G463" s="3">
        <v>0.14000000000000001</v>
      </c>
      <c r="H463" s="3">
        <v>0.13</v>
      </c>
      <c r="I463" s="3">
        <v>18</v>
      </c>
      <c r="J463" s="3">
        <v>72.599999999999994</v>
      </c>
      <c r="K463" s="3">
        <v>240</v>
      </c>
      <c r="L463" s="1"/>
      <c r="M463" s="1"/>
    </row>
    <row r="464" spans="1:13" ht="15.75" x14ac:dyDescent="0.25">
      <c r="A464" s="254"/>
      <c r="B464" s="256"/>
      <c r="C464" s="325" t="s">
        <v>74</v>
      </c>
      <c r="D464" s="326"/>
      <c r="E464" s="327"/>
      <c r="F464" s="127">
        <v>100</v>
      </c>
      <c r="G464" s="127">
        <v>0.4</v>
      </c>
      <c r="H464" s="127">
        <v>0.3</v>
      </c>
      <c r="I464" s="127">
        <v>9.5</v>
      </c>
      <c r="J464" s="127">
        <v>42</v>
      </c>
      <c r="K464" s="109">
        <v>135</v>
      </c>
      <c r="L464" s="1"/>
      <c r="M464" s="1"/>
    </row>
    <row r="465" spans="1:13" ht="15.75" x14ac:dyDescent="0.25">
      <c r="A465" s="254"/>
      <c r="B465" s="256"/>
      <c r="C465" s="106"/>
      <c r="D465" s="108"/>
      <c r="E465" s="107"/>
      <c r="F465" s="109"/>
      <c r="G465" s="109"/>
      <c r="H465" s="109"/>
      <c r="I465" s="109"/>
      <c r="J465" s="109"/>
      <c r="K465" s="109"/>
      <c r="L465" s="1"/>
      <c r="M465" s="1"/>
    </row>
    <row r="466" spans="1:13" ht="15.75" x14ac:dyDescent="0.25">
      <c r="A466" s="254"/>
      <c r="B466" s="256"/>
      <c r="C466" s="312" t="s">
        <v>186</v>
      </c>
      <c r="D466" s="313"/>
      <c r="E466" s="314"/>
      <c r="F466" s="2">
        <v>450</v>
      </c>
      <c r="G466" s="2">
        <f>SUM(G461:G465)</f>
        <v>15.58</v>
      </c>
      <c r="H466" s="2">
        <f>SUM(H461:H465)</f>
        <v>16.57</v>
      </c>
      <c r="I466" s="2">
        <f>SUM(I461:I465)</f>
        <v>75.17</v>
      </c>
      <c r="J466" s="2">
        <f>SUM(J461:J465)</f>
        <v>540</v>
      </c>
      <c r="K466" s="3"/>
      <c r="L466" s="1"/>
      <c r="M466" s="1"/>
    </row>
    <row r="467" spans="1:13" ht="15.75" x14ac:dyDescent="0.25">
      <c r="A467" s="299"/>
      <c r="B467" s="300"/>
      <c r="C467" s="26"/>
      <c r="D467" s="257" t="s">
        <v>158</v>
      </c>
      <c r="E467" s="28"/>
      <c r="F467" s="2"/>
      <c r="G467" s="2"/>
      <c r="H467" s="2"/>
      <c r="I467" s="2"/>
      <c r="J467" s="2"/>
      <c r="K467" s="3"/>
      <c r="L467" s="1"/>
      <c r="M467" s="1"/>
    </row>
    <row r="468" spans="1:13" ht="18.75" x14ac:dyDescent="0.3">
      <c r="A468" s="311"/>
      <c r="B468" s="300"/>
      <c r="C468" s="318" t="s">
        <v>30</v>
      </c>
      <c r="D468" s="319"/>
      <c r="E468" s="320"/>
      <c r="F468" s="44">
        <f>F466+F452+F441</f>
        <v>1715</v>
      </c>
      <c r="G468" s="292">
        <f>G466+G452+G441</f>
        <v>48.66</v>
      </c>
      <c r="H468" s="44">
        <f>H466+H452+H441</f>
        <v>54.11</v>
      </c>
      <c r="I468" s="44">
        <f>I466+I452+I441</f>
        <v>234.91000000000003</v>
      </c>
      <c r="J468" s="44">
        <f>J466+J452+J441</f>
        <v>1620.1999999999998</v>
      </c>
      <c r="K468" s="3"/>
      <c r="L468" s="1"/>
      <c r="M468" s="1"/>
    </row>
    <row r="469" spans="1:13" ht="18.75" x14ac:dyDescent="0.3">
      <c r="A469" s="255"/>
      <c r="B469" s="256"/>
      <c r="C469" s="143"/>
      <c r="D469" s="144"/>
      <c r="E469" s="145"/>
      <c r="F469" s="44"/>
      <c r="G469" s="44"/>
      <c r="H469" s="44"/>
      <c r="I469" s="44"/>
      <c r="J469" s="44"/>
      <c r="K469" s="152"/>
      <c r="L469" s="1"/>
      <c r="M469" s="1"/>
    </row>
    <row r="470" spans="1:13" ht="18.75" x14ac:dyDescent="0.3">
      <c r="A470" s="255"/>
      <c r="B470" s="256"/>
      <c r="C470" s="143"/>
      <c r="D470" s="144"/>
      <c r="E470" s="145"/>
      <c r="F470" s="44"/>
      <c r="G470" s="44"/>
      <c r="H470" s="44"/>
      <c r="I470" s="44"/>
      <c r="J470" s="44"/>
      <c r="K470" s="152"/>
      <c r="L470" s="1"/>
      <c r="M470" s="1"/>
    </row>
    <row r="471" spans="1:13" ht="18.75" x14ac:dyDescent="0.3">
      <c r="A471" s="255"/>
      <c r="B471" s="256"/>
      <c r="C471" s="143"/>
      <c r="D471" s="144"/>
      <c r="E471" s="145"/>
      <c r="F471" s="44"/>
      <c r="G471" s="44"/>
      <c r="H471" s="44"/>
      <c r="I471" s="44"/>
      <c r="J471" s="44"/>
      <c r="K471" s="152"/>
      <c r="L471" s="1"/>
      <c r="M471" s="1"/>
    </row>
    <row r="472" spans="1:13" ht="18.75" x14ac:dyDescent="0.3">
      <c r="A472" s="255"/>
      <c r="B472" s="256"/>
      <c r="C472" s="190"/>
      <c r="D472" s="191"/>
      <c r="E472" s="192"/>
      <c r="F472" s="44"/>
      <c r="G472" s="44"/>
      <c r="H472" s="44"/>
      <c r="I472" s="44"/>
      <c r="J472" s="44"/>
      <c r="K472" s="196"/>
      <c r="L472" s="1"/>
      <c r="M472" s="1"/>
    </row>
    <row r="473" spans="1:13" ht="18.75" x14ac:dyDescent="0.3">
      <c r="A473" s="255"/>
      <c r="B473" s="256"/>
      <c r="C473" s="143"/>
      <c r="D473" s="144"/>
      <c r="E473" s="145"/>
      <c r="F473" s="44"/>
      <c r="G473" s="44"/>
      <c r="H473" s="44"/>
      <c r="I473" s="44"/>
      <c r="J473" s="44"/>
      <c r="K473" s="152"/>
      <c r="L473" s="1"/>
      <c r="M473" s="1"/>
    </row>
    <row r="474" spans="1:13" ht="18.75" x14ac:dyDescent="0.3">
      <c r="A474" s="255"/>
      <c r="B474" s="256"/>
      <c r="C474" s="143"/>
      <c r="D474" s="144"/>
      <c r="E474" s="145"/>
      <c r="F474" s="44"/>
      <c r="G474" s="44"/>
      <c r="H474" s="44"/>
      <c r="I474" s="44"/>
      <c r="J474" s="44"/>
      <c r="K474" s="152"/>
      <c r="L474" s="1"/>
      <c r="M474" s="1"/>
    </row>
    <row r="475" spans="1:13" ht="18.75" x14ac:dyDescent="0.3">
      <c r="A475" s="255"/>
      <c r="B475" s="256"/>
      <c r="C475" s="143"/>
      <c r="D475" s="144"/>
      <c r="E475" s="145"/>
      <c r="F475" s="44"/>
      <c r="G475" s="44"/>
      <c r="H475" s="44"/>
      <c r="I475" s="44"/>
      <c r="J475" s="44"/>
      <c r="K475" s="152"/>
      <c r="L475" s="1"/>
      <c r="M475" s="1"/>
    </row>
    <row r="476" spans="1:13" ht="18.75" x14ac:dyDescent="0.3">
      <c r="A476" s="255"/>
      <c r="B476" s="256"/>
      <c r="C476" s="143"/>
      <c r="D476" s="144"/>
      <c r="E476" s="145"/>
      <c r="F476" s="44"/>
      <c r="G476" s="44"/>
      <c r="H476" s="44"/>
      <c r="I476" s="44"/>
      <c r="J476" s="44"/>
      <c r="K476" s="152"/>
      <c r="L476" s="1"/>
      <c r="M476" s="1"/>
    </row>
    <row r="477" spans="1:13" ht="18.75" x14ac:dyDescent="0.3">
      <c r="A477" s="255"/>
      <c r="B477" s="256"/>
      <c r="C477" s="143"/>
      <c r="D477" s="144"/>
      <c r="E477" s="145"/>
      <c r="F477" s="44"/>
      <c r="G477" s="44"/>
      <c r="H477" s="44"/>
      <c r="I477" s="44"/>
      <c r="J477" s="44"/>
      <c r="K477" s="152"/>
      <c r="L477" s="1"/>
      <c r="M477" s="1"/>
    </row>
    <row r="478" spans="1:13" ht="18.75" x14ac:dyDescent="0.3">
      <c r="A478" s="255"/>
      <c r="B478" s="256"/>
      <c r="C478" s="143"/>
      <c r="D478" s="144"/>
      <c r="E478" s="145"/>
      <c r="F478" s="44"/>
      <c r="G478" s="44"/>
      <c r="H478" s="44"/>
      <c r="I478" s="44"/>
      <c r="J478" s="44"/>
      <c r="K478" s="152"/>
      <c r="L478" s="1"/>
      <c r="M478" s="1"/>
    </row>
    <row r="479" spans="1:13" ht="18.75" x14ac:dyDescent="0.3">
      <c r="A479" s="255"/>
      <c r="B479" s="256"/>
      <c r="C479" s="143"/>
      <c r="D479" s="144"/>
      <c r="E479" s="145"/>
      <c r="F479" s="44"/>
      <c r="G479" s="44"/>
      <c r="H479" s="44"/>
      <c r="I479" s="44"/>
      <c r="J479" s="44"/>
      <c r="K479" s="152"/>
      <c r="L479" s="1"/>
      <c r="M479" s="1"/>
    </row>
    <row r="480" spans="1:13" ht="18.75" x14ac:dyDescent="0.3">
      <c r="A480" s="255"/>
      <c r="B480" s="256"/>
      <c r="C480" s="143"/>
      <c r="D480" s="144"/>
      <c r="E480" s="145"/>
      <c r="F480" s="44"/>
      <c r="G480" s="44"/>
      <c r="H480" s="44"/>
      <c r="I480" s="44"/>
      <c r="J480" s="44"/>
      <c r="K480" s="152"/>
      <c r="L480" s="1"/>
      <c r="M480" s="1"/>
    </row>
    <row r="481" spans="1:13" ht="18.75" x14ac:dyDescent="0.3">
      <c r="A481" s="255"/>
      <c r="B481" s="256"/>
      <c r="C481" s="219"/>
      <c r="D481" s="220"/>
      <c r="E481" s="221"/>
      <c r="F481" s="44"/>
      <c r="G481" s="44"/>
      <c r="H481" s="44"/>
      <c r="I481" s="44"/>
      <c r="J481" s="44"/>
      <c r="K481" s="223"/>
      <c r="L481" s="1"/>
      <c r="M481" s="1"/>
    </row>
    <row r="482" spans="1:13" ht="18.75" x14ac:dyDescent="0.3">
      <c r="A482" s="255"/>
      <c r="B482" s="256"/>
      <c r="C482" s="219"/>
      <c r="D482" s="220"/>
      <c r="E482" s="221"/>
      <c r="F482" s="44"/>
      <c r="G482" s="44"/>
      <c r="H482" s="44"/>
      <c r="I482" s="44"/>
      <c r="J482" s="44"/>
      <c r="K482" s="223"/>
      <c r="L482" s="1"/>
      <c r="M482" s="1"/>
    </row>
    <row r="483" spans="1:13" ht="18.75" x14ac:dyDescent="0.3">
      <c r="A483" s="255"/>
      <c r="B483" s="256"/>
      <c r="C483" s="219"/>
      <c r="D483" s="220"/>
      <c r="E483" s="221"/>
      <c r="F483" s="44"/>
      <c r="G483" s="44"/>
      <c r="H483" s="44"/>
      <c r="I483" s="44"/>
      <c r="J483" s="44"/>
      <c r="K483" s="223"/>
      <c r="L483" s="1"/>
      <c r="M483" s="1"/>
    </row>
    <row r="484" spans="1:13" ht="18.75" x14ac:dyDescent="0.3">
      <c r="A484" s="255"/>
      <c r="B484" s="256"/>
      <c r="C484" s="143"/>
      <c r="D484" s="144"/>
      <c r="E484" s="145"/>
      <c r="F484" s="44"/>
      <c r="G484" s="44"/>
      <c r="H484" s="44"/>
      <c r="I484" s="44"/>
      <c r="J484" s="44"/>
      <c r="K484" s="152"/>
      <c r="L484" s="1"/>
      <c r="M484" s="1"/>
    </row>
    <row r="485" spans="1:13" ht="15.75" x14ac:dyDescent="0.25">
      <c r="A485" s="260" t="s">
        <v>0</v>
      </c>
      <c r="B485" s="260"/>
      <c r="C485" s="299" t="s">
        <v>1</v>
      </c>
      <c r="D485" s="311"/>
      <c r="E485" s="300"/>
      <c r="F485" s="2" t="s">
        <v>2</v>
      </c>
      <c r="G485" s="312" t="s">
        <v>5</v>
      </c>
      <c r="H485" s="313"/>
      <c r="I485" s="314"/>
      <c r="J485" s="137" t="s">
        <v>9</v>
      </c>
      <c r="K485" s="121" t="s">
        <v>11</v>
      </c>
      <c r="L485" s="122"/>
      <c r="M485" s="2" t="s">
        <v>44</v>
      </c>
    </row>
    <row r="486" spans="1:13" ht="15.75" x14ac:dyDescent="0.25">
      <c r="A486" s="280" t="s">
        <v>76</v>
      </c>
      <c r="B486" s="281"/>
      <c r="C486" s="137"/>
      <c r="D486" s="138"/>
      <c r="E486" s="139"/>
      <c r="F486" s="2"/>
      <c r="G486" s="2" t="s">
        <v>6</v>
      </c>
      <c r="H486" s="2" t="s">
        <v>7</v>
      </c>
      <c r="I486" s="2" t="s">
        <v>8</v>
      </c>
      <c r="J486" s="136" t="s">
        <v>10</v>
      </c>
      <c r="K486" s="2"/>
      <c r="L486" s="2"/>
      <c r="M486" s="2"/>
    </row>
    <row r="487" spans="1:13" ht="15.75" x14ac:dyDescent="0.25">
      <c r="A487" s="306" t="s">
        <v>31</v>
      </c>
      <c r="B487" s="307"/>
      <c r="C487" s="303"/>
      <c r="D487" s="304"/>
      <c r="E487" s="305"/>
      <c r="F487" s="3"/>
      <c r="G487" s="2"/>
      <c r="H487" s="2"/>
      <c r="I487" s="2"/>
      <c r="J487" s="2"/>
      <c r="K487" s="3"/>
      <c r="L487" s="1"/>
      <c r="M487" s="1"/>
    </row>
    <row r="488" spans="1:13" ht="15.75" x14ac:dyDescent="0.25">
      <c r="A488" s="306" t="s">
        <v>48</v>
      </c>
      <c r="B488" s="307"/>
      <c r="C488" s="303"/>
      <c r="D488" s="304"/>
      <c r="E488" s="305"/>
      <c r="F488" s="3"/>
      <c r="G488" s="3"/>
      <c r="H488" s="3"/>
      <c r="I488" s="3"/>
      <c r="J488" s="3"/>
      <c r="K488" s="3"/>
      <c r="L488" s="1"/>
      <c r="M488" s="1"/>
    </row>
    <row r="489" spans="1:13" ht="15.75" x14ac:dyDescent="0.25">
      <c r="A489" s="306"/>
      <c r="B489" s="307"/>
      <c r="C489" s="303" t="s">
        <v>189</v>
      </c>
      <c r="D489" s="304"/>
      <c r="E489" s="305"/>
      <c r="F489" s="109">
        <v>155</v>
      </c>
      <c r="G489" s="179">
        <v>3.42</v>
      </c>
      <c r="H489" s="179">
        <v>6.32</v>
      </c>
      <c r="I489" s="179">
        <v>13.42</v>
      </c>
      <c r="J489" s="179">
        <v>99.2</v>
      </c>
      <c r="K489" s="179">
        <v>29</v>
      </c>
      <c r="L489" s="1"/>
      <c r="M489" s="1"/>
    </row>
    <row r="490" spans="1:13" ht="15.75" x14ac:dyDescent="0.25">
      <c r="A490" s="280"/>
      <c r="B490" s="281"/>
      <c r="C490" s="265" t="s">
        <v>193</v>
      </c>
      <c r="D490" s="266"/>
      <c r="E490" s="267"/>
      <c r="F490" s="273">
        <v>40</v>
      </c>
      <c r="G490" s="273">
        <v>6.08</v>
      </c>
      <c r="H490" s="273">
        <v>4.5999999999999996</v>
      </c>
      <c r="I490" s="273">
        <v>0.28000000000000003</v>
      </c>
      <c r="J490" s="273">
        <v>62.8</v>
      </c>
      <c r="K490" s="273">
        <v>50</v>
      </c>
      <c r="L490" s="1"/>
      <c r="M490" s="1"/>
    </row>
    <row r="491" spans="1:13" ht="15.75" x14ac:dyDescent="0.25">
      <c r="A491" s="306"/>
      <c r="B491" s="307"/>
      <c r="C491" s="303" t="s">
        <v>62</v>
      </c>
      <c r="D491" s="304"/>
      <c r="E491" s="305"/>
      <c r="F491" s="109">
        <v>180</v>
      </c>
      <c r="G491" s="109">
        <v>1.3</v>
      </c>
      <c r="H491" s="109">
        <v>2.2999999999999998</v>
      </c>
      <c r="I491" s="109">
        <v>14</v>
      </c>
      <c r="J491" s="109">
        <v>92</v>
      </c>
      <c r="K491" s="3">
        <v>253</v>
      </c>
      <c r="L491" s="1"/>
      <c r="M491" s="1"/>
    </row>
    <row r="492" spans="1:13" ht="15.75" x14ac:dyDescent="0.25">
      <c r="A492" s="280"/>
      <c r="B492" s="281"/>
      <c r="C492" s="303" t="s">
        <v>190</v>
      </c>
      <c r="D492" s="304"/>
      <c r="E492" s="305"/>
      <c r="F492" s="233" t="s">
        <v>194</v>
      </c>
      <c r="G492" s="109"/>
      <c r="H492" s="109"/>
      <c r="I492" s="109"/>
      <c r="J492" s="109"/>
      <c r="K492" s="3"/>
      <c r="L492" s="1"/>
      <c r="M492" s="1"/>
    </row>
    <row r="493" spans="1:13" ht="15.75" x14ac:dyDescent="0.25">
      <c r="A493" s="306"/>
      <c r="B493" s="307"/>
      <c r="C493" s="308" t="s">
        <v>191</v>
      </c>
      <c r="D493" s="309"/>
      <c r="E493" s="310"/>
      <c r="F493" s="6">
        <v>25</v>
      </c>
      <c r="G493" s="3">
        <v>1.93</v>
      </c>
      <c r="H493" s="3">
        <v>0.75</v>
      </c>
      <c r="I493" s="3">
        <v>12.45</v>
      </c>
      <c r="J493" s="3">
        <v>66</v>
      </c>
      <c r="K493" s="3">
        <v>133</v>
      </c>
      <c r="L493" s="1"/>
      <c r="M493" s="1"/>
    </row>
    <row r="494" spans="1:13" ht="15.75" x14ac:dyDescent="0.25">
      <c r="A494" s="280"/>
      <c r="B494" s="281"/>
      <c r="C494" s="308" t="s">
        <v>195</v>
      </c>
      <c r="D494" s="309"/>
      <c r="E494" s="310"/>
      <c r="F494" s="6">
        <v>15</v>
      </c>
      <c r="G494" s="3">
        <v>0</v>
      </c>
      <c r="H494" s="109">
        <v>0</v>
      </c>
      <c r="I494" s="109">
        <v>9.15</v>
      </c>
      <c r="J494" s="109">
        <v>40</v>
      </c>
      <c r="K494" s="3">
        <v>136</v>
      </c>
      <c r="L494" s="1"/>
      <c r="M494" s="1"/>
    </row>
    <row r="495" spans="1:13" ht="15.75" x14ac:dyDescent="0.25">
      <c r="A495" s="280"/>
      <c r="B495" s="281"/>
      <c r="C495" s="301"/>
      <c r="D495" s="315"/>
      <c r="E495" s="302"/>
      <c r="F495" s="6"/>
      <c r="G495" s="273"/>
      <c r="H495" s="273"/>
      <c r="I495" s="273"/>
      <c r="J495" s="273"/>
      <c r="K495" s="273"/>
      <c r="L495" s="1"/>
      <c r="M495" s="1"/>
    </row>
    <row r="496" spans="1:13" ht="15.75" x14ac:dyDescent="0.25">
      <c r="A496" s="306"/>
      <c r="B496" s="307"/>
      <c r="C496" s="312" t="s">
        <v>63</v>
      </c>
      <c r="D496" s="313"/>
      <c r="E496" s="314"/>
      <c r="F496" s="2">
        <f>SUM(F489+F490+F491+F493+F494)</f>
        <v>415</v>
      </c>
      <c r="G496" s="2">
        <f>SUM(G489:G494)</f>
        <v>12.73</v>
      </c>
      <c r="H496" s="2">
        <f>SUM(H489:H494)</f>
        <v>13.969999999999999</v>
      </c>
      <c r="I496" s="2">
        <f>SUM(I489:I494)</f>
        <v>49.3</v>
      </c>
      <c r="J496" s="2">
        <f>SUM(J489:J495)</f>
        <v>360</v>
      </c>
      <c r="K496" s="3"/>
      <c r="L496" s="1"/>
      <c r="M496" s="1"/>
    </row>
    <row r="497" spans="1:13" ht="15.75" x14ac:dyDescent="0.25">
      <c r="A497" s="280"/>
      <c r="B497" s="281"/>
      <c r="C497" s="262"/>
      <c r="D497" s="263"/>
      <c r="E497" s="264"/>
      <c r="F497" s="2"/>
      <c r="G497" s="2"/>
      <c r="H497" s="2"/>
      <c r="I497" s="2"/>
      <c r="J497" s="2"/>
      <c r="K497" s="273"/>
      <c r="L497" s="1"/>
      <c r="M497" s="1"/>
    </row>
    <row r="498" spans="1:13" ht="15.75" x14ac:dyDescent="0.25">
      <c r="A498" s="306" t="s">
        <v>25</v>
      </c>
      <c r="B498" s="307"/>
      <c r="C498" s="303" t="s">
        <v>192</v>
      </c>
      <c r="D498" s="304"/>
      <c r="E498" s="305"/>
      <c r="F498" s="113">
        <v>138</v>
      </c>
      <c r="G498" s="113">
        <v>0.83</v>
      </c>
      <c r="H498" s="113">
        <v>0.3</v>
      </c>
      <c r="I498" s="113">
        <v>20.7</v>
      </c>
      <c r="J498" s="113">
        <v>90</v>
      </c>
      <c r="K498" s="3">
        <v>135</v>
      </c>
      <c r="L498" s="1"/>
      <c r="M498" s="1"/>
    </row>
    <row r="499" spans="1:13" ht="15.75" x14ac:dyDescent="0.25">
      <c r="A499" s="280"/>
      <c r="B499" s="281"/>
      <c r="C499" s="299" t="s">
        <v>38</v>
      </c>
      <c r="D499" s="311"/>
      <c r="E499" s="300"/>
      <c r="F499" s="2">
        <v>138</v>
      </c>
      <c r="G499" s="2">
        <v>0.83</v>
      </c>
      <c r="H499" s="2">
        <v>0.3</v>
      </c>
      <c r="I499" s="2">
        <v>20.7</v>
      </c>
      <c r="J499" s="2">
        <v>90</v>
      </c>
      <c r="K499" s="2"/>
      <c r="L499" s="209"/>
      <c r="M499" s="1"/>
    </row>
    <row r="500" spans="1:13" ht="15.75" x14ac:dyDescent="0.25">
      <c r="A500" s="280"/>
      <c r="B500" s="281"/>
      <c r="C500" s="167"/>
      <c r="D500" s="168"/>
      <c r="E500" s="169"/>
      <c r="F500" s="2"/>
      <c r="G500" s="2"/>
      <c r="H500" s="2"/>
      <c r="I500" s="2"/>
      <c r="J500" s="2"/>
      <c r="K500" s="3"/>
      <c r="L500" s="1"/>
      <c r="M500" s="1"/>
    </row>
    <row r="501" spans="1:13" ht="15.75" x14ac:dyDescent="0.25">
      <c r="A501" s="280"/>
      <c r="B501" s="281"/>
      <c r="C501" s="299" t="s">
        <v>39</v>
      </c>
      <c r="D501" s="311"/>
      <c r="E501" s="300"/>
      <c r="F501" s="2">
        <f>F499+F496</f>
        <v>553</v>
      </c>
      <c r="G501" s="2">
        <f>G499+G496</f>
        <v>13.56</v>
      </c>
      <c r="H501" s="2">
        <f>SUM(H496+H499)</f>
        <v>14.27</v>
      </c>
      <c r="I501" s="2">
        <f>SUM(I496+I499)</f>
        <v>70</v>
      </c>
      <c r="J501" s="2">
        <f>SUM(J496+J499)</f>
        <v>450</v>
      </c>
      <c r="K501" s="3"/>
      <c r="L501" s="1"/>
      <c r="M501" s="1"/>
    </row>
    <row r="502" spans="1:13" ht="15.75" x14ac:dyDescent="0.25">
      <c r="A502" s="306"/>
      <c r="B502" s="307"/>
      <c r="C502" s="20"/>
      <c r="D502" s="22"/>
      <c r="E502" s="21"/>
      <c r="F502" s="2"/>
      <c r="G502" s="2"/>
      <c r="H502" s="2"/>
      <c r="I502" s="2"/>
      <c r="J502" s="2"/>
      <c r="K502" s="3"/>
      <c r="L502" s="1"/>
      <c r="M502" s="1"/>
    </row>
    <row r="503" spans="1:13" ht="15.75" x14ac:dyDescent="0.25">
      <c r="A503" s="306" t="s">
        <v>12</v>
      </c>
      <c r="B503" s="307"/>
      <c r="C503" s="303" t="s">
        <v>123</v>
      </c>
      <c r="D503" s="304"/>
      <c r="E503" s="305"/>
      <c r="F503" s="197">
        <v>50</v>
      </c>
      <c r="G503" s="197">
        <v>0.6</v>
      </c>
      <c r="H503" s="197">
        <v>0.1</v>
      </c>
      <c r="I503" s="197">
        <v>1.43</v>
      </c>
      <c r="J503" s="197">
        <v>0.55000000000000004</v>
      </c>
      <c r="K503" s="197">
        <v>135</v>
      </c>
      <c r="L503" s="1"/>
      <c r="M503" s="1"/>
    </row>
    <row r="504" spans="1:13" ht="15.75" x14ac:dyDescent="0.25">
      <c r="A504" s="306"/>
      <c r="B504" s="307"/>
      <c r="C504" s="303" t="s">
        <v>102</v>
      </c>
      <c r="D504" s="304"/>
      <c r="E504" s="305"/>
      <c r="F504" s="6">
        <v>200</v>
      </c>
      <c r="G504" s="113">
        <v>2.4</v>
      </c>
      <c r="H504" s="113">
        <v>4.22</v>
      </c>
      <c r="I504" s="113">
        <v>12.82</v>
      </c>
      <c r="J504" s="113">
        <v>95.19</v>
      </c>
      <c r="K504" s="3">
        <v>68</v>
      </c>
      <c r="L504" s="1"/>
      <c r="M504" s="1"/>
    </row>
    <row r="505" spans="1:13" ht="15.75" x14ac:dyDescent="0.25">
      <c r="A505" s="299"/>
      <c r="B505" s="300"/>
      <c r="C505" s="303" t="s">
        <v>125</v>
      </c>
      <c r="D505" s="304"/>
      <c r="E505" s="305"/>
      <c r="F505" s="113">
        <v>70</v>
      </c>
      <c r="G505" s="113">
        <v>5.65</v>
      </c>
      <c r="H505" s="113">
        <v>8.65</v>
      </c>
      <c r="I505" s="113">
        <v>2.2000000000000002</v>
      </c>
      <c r="J505" s="113">
        <v>144.19999999999999</v>
      </c>
      <c r="K505" s="3">
        <v>152</v>
      </c>
      <c r="L505" s="1"/>
      <c r="M505" s="1"/>
    </row>
    <row r="506" spans="1:13" ht="15.75" x14ac:dyDescent="0.25">
      <c r="A506" s="299"/>
      <c r="B506" s="300"/>
      <c r="C506" s="303" t="s">
        <v>103</v>
      </c>
      <c r="D506" s="304"/>
      <c r="E506" s="305"/>
      <c r="F506" s="113">
        <v>130</v>
      </c>
      <c r="G506" s="113">
        <v>5.5</v>
      </c>
      <c r="H506" s="113">
        <v>5.6</v>
      </c>
      <c r="I506" s="113">
        <v>26.69</v>
      </c>
      <c r="J506" s="113">
        <v>168.64</v>
      </c>
      <c r="K506" s="3">
        <v>53</v>
      </c>
      <c r="L506" s="1"/>
      <c r="M506" s="1"/>
    </row>
    <row r="507" spans="1:13" ht="15.75" x14ac:dyDescent="0.25">
      <c r="A507" s="299"/>
      <c r="B507" s="300"/>
      <c r="C507" s="308" t="s">
        <v>109</v>
      </c>
      <c r="D507" s="328"/>
      <c r="E507" s="329"/>
      <c r="F507" s="197">
        <v>180</v>
      </c>
      <c r="G507" s="197">
        <v>0.2</v>
      </c>
      <c r="H507" s="197">
        <v>0.02</v>
      </c>
      <c r="I507" s="197">
        <v>18.62</v>
      </c>
      <c r="J507" s="197">
        <v>75.48</v>
      </c>
      <c r="K507" s="197">
        <v>84</v>
      </c>
      <c r="L507" s="197"/>
      <c r="M507" s="197"/>
    </row>
    <row r="508" spans="1:13" ht="15.75" x14ac:dyDescent="0.25">
      <c r="A508" s="299"/>
      <c r="B508" s="300"/>
      <c r="C508" s="303" t="s">
        <v>27</v>
      </c>
      <c r="D508" s="304"/>
      <c r="E508" s="305"/>
      <c r="F508" s="113">
        <v>20</v>
      </c>
      <c r="G508" s="113">
        <v>1.54</v>
      </c>
      <c r="H508" s="113">
        <v>0.6</v>
      </c>
      <c r="I508" s="113">
        <v>9.9600000000000009</v>
      </c>
      <c r="J508" s="113">
        <v>52.4</v>
      </c>
      <c r="K508" s="3">
        <v>133</v>
      </c>
      <c r="L508" s="1"/>
      <c r="M508" s="1"/>
    </row>
    <row r="509" spans="1:13" ht="15.75" x14ac:dyDescent="0.25">
      <c r="A509" s="269"/>
      <c r="B509" s="270"/>
      <c r="C509" s="265" t="s">
        <v>149</v>
      </c>
      <c r="D509" s="266"/>
      <c r="E509" s="267"/>
      <c r="F509" s="273">
        <v>15</v>
      </c>
      <c r="G509" s="273">
        <v>1.1599999999999999</v>
      </c>
      <c r="H509" s="273">
        <v>0.46</v>
      </c>
      <c r="I509" s="273">
        <v>7.47</v>
      </c>
      <c r="J509" s="273">
        <v>39.299999999999997</v>
      </c>
      <c r="K509" s="273">
        <v>133</v>
      </c>
      <c r="L509" s="1"/>
      <c r="M509" s="1"/>
    </row>
    <row r="510" spans="1:13" ht="15.75" x14ac:dyDescent="0.25">
      <c r="A510" s="299"/>
      <c r="B510" s="300"/>
      <c r="C510" s="303" t="s">
        <v>128</v>
      </c>
      <c r="D510" s="304"/>
      <c r="E510" s="305"/>
      <c r="F510" s="113">
        <v>30</v>
      </c>
      <c r="G510" s="113">
        <v>1.98</v>
      </c>
      <c r="H510" s="113">
        <v>0.36</v>
      </c>
      <c r="I510" s="113">
        <v>10.26</v>
      </c>
      <c r="J510" s="113">
        <v>54.3</v>
      </c>
      <c r="K510" s="3">
        <v>133</v>
      </c>
      <c r="L510" s="1"/>
      <c r="M510" s="1"/>
    </row>
    <row r="511" spans="1:13" ht="15.75" x14ac:dyDescent="0.25">
      <c r="A511" s="299"/>
      <c r="B511" s="300"/>
      <c r="C511" s="303"/>
      <c r="D511" s="304"/>
      <c r="E511" s="305"/>
      <c r="F511" s="113"/>
      <c r="G511" s="113"/>
      <c r="H511" s="113"/>
      <c r="I511" s="113"/>
      <c r="J511" s="113"/>
      <c r="K511" s="3"/>
      <c r="L511" s="1"/>
      <c r="M511" s="1"/>
    </row>
    <row r="512" spans="1:13" ht="15.75" x14ac:dyDescent="0.25">
      <c r="A512" s="254"/>
      <c r="B512" s="256"/>
      <c r="C512" s="110"/>
      <c r="D512" s="111"/>
      <c r="E512" s="112"/>
      <c r="F512" s="113"/>
      <c r="G512" s="113"/>
      <c r="H512" s="113"/>
      <c r="I512" s="113"/>
      <c r="J512" s="113"/>
      <c r="K512" s="113"/>
      <c r="L512" s="1"/>
      <c r="M512" s="1"/>
    </row>
    <row r="513" spans="1:13" ht="15.75" x14ac:dyDescent="0.25">
      <c r="A513" s="254"/>
      <c r="B513" s="256"/>
      <c r="C513" s="312" t="s">
        <v>52</v>
      </c>
      <c r="D513" s="313"/>
      <c r="E513" s="314"/>
      <c r="F513" s="2">
        <f>SUM(F503:F512)</f>
        <v>695</v>
      </c>
      <c r="G513" s="2">
        <f>SUM(G503:G512)</f>
        <v>19.03</v>
      </c>
      <c r="H513" s="2">
        <f>SUM(H503:H511)</f>
        <v>20.010000000000002</v>
      </c>
      <c r="I513" s="2">
        <f>SUM(I503:I511)</f>
        <v>89.45</v>
      </c>
      <c r="J513" s="2">
        <f>SUM(J503:J510)</f>
        <v>630.05999999999995</v>
      </c>
      <c r="K513" s="3"/>
      <c r="L513" s="1"/>
      <c r="M513" s="1"/>
    </row>
    <row r="514" spans="1:13" ht="15.75" x14ac:dyDescent="0.25">
      <c r="A514" s="299"/>
      <c r="B514" s="300"/>
      <c r="C514" s="306"/>
      <c r="D514" s="317"/>
      <c r="E514" s="307"/>
      <c r="F514" s="2"/>
      <c r="G514" s="2"/>
      <c r="H514" s="2"/>
      <c r="I514" s="2"/>
      <c r="J514" s="2"/>
      <c r="K514" s="3"/>
      <c r="L514" s="1"/>
      <c r="M514" s="1"/>
    </row>
    <row r="515" spans="1:13" ht="15.75" x14ac:dyDescent="0.25">
      <c r="A515" s="299"/>
      <c r="B515" s="300"/>
      <c r="C515" s="303"/>
      <c r="D515" s="304"/>
      <c r="E515" s="305"/>
      <c r="F515" s="113"/>
      <c r="G515" s="113"/>
      <c r="H515" s="113"/>
      <c r="I515" s="113"/>
      <c r="J515" s="113"/>
      <c r="K515" s="3"/>
      <c r="L515" s="1"/>
      <c r="M515" s="1"/>
    </row>
    <row r="516" spans="1:13" ht="15.75" x14ac:dyDescent="0.25">
      <c r="A516" s="254"/>
      <c r="B516" s="256"/>
      <c r="C516" s="216"/>
      <c r="D516" s="217"/>
      <c r="E516" s="218"/>
      <c r="F516" s="2"/>
      <c r="G516" s="212"/>
      <c r="H516" s="213"/>
      <c r="I516" s="214"/>
      <c r="J516" s="212"/>
      <c r="K516" s="215"/>
      <c r="L516" s="222"/>
      <c r="M516" s="1"/>
    </row>
    <row r="517" spans="1:13" ht="15.75" x14ac:dyDescent="0.25">
      <c r="A517" s="282" t="s">
        <v>0</v>
      </c>
      <c r="B517" s="285"/>
      <c r="C517" s="299" t="s">
        <v>1</v>
      </c>
      <c r="D517" s="311"/>
      <c r="E517" s="300"/>
      <c r="F517" s="2" t="s">
        <v>2</v>
      </c>
      <c r="G517" s="312" t="s">
        <v>5</v>
      </c>
      <c r="H517" s="313"/>
      <c r="I517" s="314"/>
      <c r="J517" s="154" t="s">
        <v>9</v>
      </c>
      <c r="K517" s="121" t="s">
        <v>11</v>
      </c>
      <c r="L517" s="122"/>
      <c r="M517" s="2" t="s">
        <v>44</v>
      </c>
    </row>
    <row r="518" spans="1:13" ht="15.75" x14ac:dyDescent="0.25">
      <c r="A518" s="280" t="s">
        <v>76</v>
      </c>
      <c r="B518" s="281"/>
      <c r="C518" s="154"/>
      <c r="D518" s="155"/>
      <c r="E518" s="156"/>
      <c r="F518" s="2"/>
      <c r="G518" s="2" t="s">
        <v>6</v>
      </c>
      <c r="H518" s="2" t="s">
        <v>7</v>
      </c>
      <c r="I518" s="2" t="s">
        <v>8</v>
      </c>
      <c r="J518" s="157" t="s">
        <v>10</v>
      </c>
      <c r="K518" s="2"/>
      <c r="L518" s="2"/>
      <c r="M518" s="2"/>
    </row>
    <row r="519" spans="1:13" ht="15.75" x14ac:dyDescent="0.25">
      <c r="A519" s="306" t="s">
        <v>163</v>
      </c>
      <c r="B519" s="307"/>
      <c r="C519" s="303" t="s">
        <v>104</v>
      </c>
      <c r="D519" s="304"/>
      <c r="E519" s="305"/>
      <c r="F519" s="3">
        <v>60</v>
      </c>
      <c r="G519" s="3">
        <v>0.43</v>
      </c>
      <c r="H519" s="3">
        <v>6</v>
      </c>
      <c r="I519" s="3">
        <v>1.4</v>
      </c>
      <c r="J519" s="3">
        <v>61.5</v>
      </c>
      <c r="K519" s="1">
        <v>118</v>
      </c>
      <c r="L519" s="1"/>
      <c r="M519" s="1"/>
    </row>
    <row r="520" spans="1:13" ht="15.75" x14ac:dyDescent="0.25">
      <c r="A520" s="306" t="s">
        <v>158</v>
      </c>
      <c r="B520" s="307"/>
      <c r="C520" s="303" t="s">
        <v>105</v>
      </c>
      <c r="D520" s="304"/>
      <c r="E520" s="305"/>
      <c r="F520" s="3">
        <v>70</v>
      </c>
      <c r="G520" s="3">
        <v>7</v>
      </c>
      <c r="H520" s="3">
        <v>7.31</v>
      </c>
      <c r="I520" s="3">
        <v>18</v>
      </c>
      <c r="J520" s="3">
        <v>99.75</v>
      </c>
      <c r="K520" s="1">
        <v>29</v>
      </c>
      <c r="L520" s="1"/>
      <c r="M520" s="1"/>
    </row>
    <row r="521" spans="1:13" ht="15.75" x14ac:dyDescent="0.25">
      <c r="A521" s="306"/>
      <c r="B521" s="307"/>
      <c r="C521" s="308" t="s">
        <v>196</v>
      </c>
      <c r="D521" s="309"/>
      <c r="E521" s="310"/>
      <c r="F521" s="6" t="s">
        <v>117</v>
      </c>
      <c r="G521" s="113">
        <v>5.5</v>
      </c>
      <c r="H521" s="113">
        <v>5.82</v>
      </c>
      <c r="I521" s="113">
        <v>19.010000000000002</v>
      </c>
      <c r="J521" s="113">
        <v>167.72</v>
      </c>
      <c r="K521" s="1">
        <v>19</v>
      </c>
      <c r="L521" s="1"/>
      <c r="M521" s="1"/>
    </row>
    <row r="522" spans="1:13" ht="15.75" x14ac:dyDescent="0.25">
      <c r="A522" s="299"/>
      <c r="B522" s="300"/>
      <c r="C522" s="308" t="s">
        <v>106</v>
      </c>
      <c r="D522" s="309"/>
      <c r="E522" s="310"/>
      <c r="F522" s="3">
        <v>140</v>
      </c>
      <c r="G522" s="3"/>
      <c r="H522" s="3"/>
      <c r="I522" s="3"/>
      <c r="J522" s="3"/>
      <c r="K522" s="1"/>
      <c r="L522" s="1"/>
      <c r="M522" s="1"/>
    </row>
    <row r="523" spans="1:13" ht="15.75" x14ac:dyDescent="0.25">
      <c r="A523" s="269"/>
      <c r="B523" s="270"/>
      <c r="C523" s="268" t="s">
        <v>116</v>
      </c>
      <c r="D523" s="271"/>
      <c r="E523" s="272"/>
      <c r="F523" s="273">
        <v>40</v>
      </c>
      <c r="G523" s="273">
        <v>0.32</v>
      </c>
      <c r="H523" s="273"/>
      <c r="I523" s="273">
        <v>20.170000000000002</v>
      </c>
      <c r="J523" s="273">
        <v>123</v>
      </c>
      <c r="K523" s="1">
        <v>133</v>
      </c>
      <c r="L523" s="1"/>
      <c r="M523" s="1"/>
    </row>
    <row r="524" spans="1:13" ht="15.75" x14ac:dyDescent="0.25">
      <c r="A524" s="254"/>
      <c r="B524" s="256"/>
      <c r="C524" s="303" t="s">
        <v>139</v>
      </c>
      <c r="D524" s="304"/>
      <c r="E524" s="305"/>
      <c r="F524" s="6">
        <v>200</v>
      </c>
      <c r="G524" s="127">
        <v>0.7</v>
      </c>
      <c r="H524" s="127">
        <v>0</v>
      </c>
      <c r="I524" s="127">
        <v>4.3</v>
      </c>
      <c r="J524" s="127">
        <v>22</v>
      </c>
      <c r="K524" s="1">
        <v>47</v>
      </c>
      <c r="L524" s="1"/>
      <c r="M524" s="1"/>
    </row>
    <row r="525" spans="1:13" ht="15.75" x14ac:dyDescent="0.25">
      <c r="A525" s="254"/>
      <c r="B525" s="256"/>
      <c r="C525" s="303" t="s">
        <v>128</v>
      </c>
      <c r="D525" s="304"/>
      <c r="E525" s="305"/>
      <c r="F525" s="179">
        <v>15</v>
      </c>
      <c r="G525" s="179">
        <v>1</v>
      </c>
      <c r="H525" s="179">
        <v>0.18</v>
      </c>
      <c r="I525" s="179">
        <v>5.13</v>
      </c>
      <c r="J525" s="179">
        <v>27.15</v>
      </c>
      <c r="K525" s="1">
        <v>133</v>
      </c>
      <c r="L525" s="1"/>
      <c r="M525" s="1"/>
    </row>
    <row r="526" spans="1:13" ht="15.75" x14ac:dyDescent="0.25">
      <c r="A526" s="269"/>
      <c r="B526" s="270"/>
      <c r="C526" s="265" t="s">
        <v>27</v>
      </c>
      <c r="D526" s="266"/>
      <c r="E526" s="267"/>
      <c r="F526" s="273">
        <v>15</v>
      </c>
      <c r="G526" s="273">
        <v>1.2</v>
      </c>
      <c r="H526" s="273">
        <v>0.45</v>
      </c>
      <c r="I526" s="273">
        <v>7.47</v>
      </c>
      <c r="J526" s="273">
        <v>39.299999999999997</v>
      </c>
      <c r="K526" s="1">
        <v>133</v>
      </c>
      <c r="L526" s="1"/>
      <c r="M526" s="1"/>
    </row>
    <row r="527" spans="1:13" ht="15.75" x14ac:dyDescent="0.25">
      <c r="A527" s="254"/>
      <c r="B527" s="256"/>
      <c r="C527" s="312" t="s">
        <v>199</v>
      </c>
      <c r="D527" s="313"/>
      <c r="E527" s="314"/>
      <c r="F527" s="2">
        <f>SUM(F519+F520+F522+F523+F524+F525+F526)</f>
        <v>540</v>
      </c>
      <c r="G527" s="2">
        <f>SUM(G519:G526)</f>
        <v>16.149999999999999</v>
      </c>
      <c r="H527" s="2">
        <f>SUM(H519:H526)</f>
        <v>19.759999999999998</v>
      </c>
      <c r="I527" s="2">
        <f>SUM(I519:I526)</f>
        <v>75.47999999999999</v>
      </c>
      <c r="J527" s="2">
        <f>SUM(J519:J526)</f>
        <v>540.41999999999996</v>
      </c>
      <c r="K527" s="1"/>
      <c r="L527" s="1"/>
      <c r="M527" s="1"/>
    </row>
    <row r="528" spans="1:13" ht="15.75" x14ac:dyDescent="0.25">
      <c r="A528" s="254"/>
      <c r="B528" s="256"/>
      <c r="C528" s="306" t="s">
        <v>158</v>
      </c>
      <c r="D528" s="317"/>
      <c r="E528" s="307"/>
      <c r="F528" s="2"/>
      <c r="G528" s="2"/>
      <c r="H528" s="2"/>
      <c r="I528" s="2"/>
      <c r="J528" s="2"/>
      <c r="K528" s="1"/>
      <c r="L528" s="1"/>
      <c r="M528" s="1"/>
    </row>
    <row r="529" spans="1:13" ht="18.75" x14ac:dyDescent="0.3">
      <c r="A529" s="254"/>
      <c r="B529" s="256"/>
      <c r="C529" s="330" t="s">
        <v>33</v>
      </c>
      <c r="D529" s="331"/>
      <c r="E529" s="332"/>
      <c r="F529" s="2">
        <f>F527+F513+F501</f>
        <v>1788</v>
      </c>
      <c r="G529" s="292">
        <f>G527+G513+G501</f>
        <v>48.74</v>
      </c>
      <c r="H529" s="44">
        <f>H527+H513+H501</f>
        <v>54.039999999999992</v>
      </c>
      <c r="I529" s="44">
        <f>I527+I513+I501</f>
        <v>234.93</v>
      </c>
      <c r="J529" s="44">
        <f>J527+J513+J501</f>
        <v>1620.48</v>
      </c>
      <c r="K529" s="1"/>
      <c r="L529" s="1"/>
      <c r="M529" s="1"/>
    </row>
    <row r="530" spans="1:13" ht="18.75" x14ac:dyDescent="0.3">
      <c r="A530" s="254"/>
      <c r="B530" s="256"/>
      <c r="C530" s="149"/>
      <c r="D530" s="150"/>
      <c r="E530" s="151"/>
      <c r="F530" s="2"/>
      <c r="G530" s="44"/>
      <c r="H530" s="44"/>
      <c r="I530" s="44"/>
      <c r="J530" s="44"/>
      <c r="K530" s="1"/>
      <c r="L530" s="1"/>
      <c r="M530" s="1"/>
    </row>
    <row r="531" spans="1:13" ht="18.75" x14ac:dyDescent="0.3">
      <c r="A531" s="254"/>
      <c r="B531" s="256"/>
      <c r="C531" s="149"/>
      <c r="D531" s="150"/>
      <c r="E531" s="151"/>
      <c r="F531" s="2"/>
      <c r="G531" s="44"/>
      <c r="H531" s="44"/>
      <c r="I531" s="44"/>
      <c r="J531" s="44"/>
      <c r="K531" s="1"/>
      <c r="L531" s="1"/>
      <c r="M531" s="1"/>
    </row>
    <row r="532" spans="1:13" ht="18.75" x14ac:dyDescent="0.3">
      <c r="A532" s="254"/>
      <c r="B532" s="256"/>
      <c r="C532" s="149"/>
      <c r="D532" s="150"/>
      <c r="E532" s="151"/>
      <c r="F532" s="2"/>
      <c r="G532" s="44"/>
      <c r="H532" s="44"/>
      <c r="I532" s="44"/>
      <c r="J532" s="44"/>
      <c r="K532" s="1"/>
      <c r="L532" s="1"/>
      <c r="M532" s="1"/>
    </row>
    <row r="533" spans="1:13" ht="18.75" x14ac:dyDescent="0.3">
      <c r="A533" s="254"/>
      <c r="B533" s="256"/>
      <c r="C533" s="149"/>
      <c r="D533" s="150"/>
      <c r="E533" s="151"/>
      <c r="F533" s="2"/>
      <c r="G533" s="44"/>
      <c r="H533" s="44"/>
      <c r="I533" s="44"/>
      <c r="J533" s="44"/>
      <c r="K533" s="1"/>
      <c r="L533" s="1"/>
      <c r="M533" s="1"/>
    </row>
    <row r="534" spans="1:13" ht="18.75" x14ac:dyDescent="0.3">
      <c r="A534" s="254"/>
      <c r="B534" s="256"/>
      <c r="C534" s="149"/>
      <c r="D534" s="150"/>
      <c r="E534" s="151"/>
      <c r="F534" s="2"/>
      <c r="G534" s="44"/>
      <c r="H534" s="44"/>
      <c r="I534" s="44"/>
      <c r="J534" s="44"/>
      <c r="K534" s="1"/>
      <c r="L534" s="1"/>
      <c r="M534" s="1"/>
    </row>
    <row r="535" spans="1:13" ht="18.75" x14ac:dyDescent="0.3">
      <c r="A535" s="254"/>
      <c r="B535" s="256"/>
      <c r="C535" s="149"/>
      <c r="D535" s="150"/>
      <c r="E535" s="151"/>
      <c r="F535" s="2"/>
      <c r="G535" s="44"/>
      <c r="H535" s="44"/>
      <c r="I535" s="44"/>
      <c r="J535" s="44"/>
      <c r="K535" s="1"/>
      <c r="L535" s="1"/>
      <c r="M535" s="1"/>
    </row>
    <row r="536" spans="1:13" ht="18.75" x14ac:dyDescent="0.3">
      <c r="A536" s="254"/>
      <c r="B536" s="256"/>
      <c r="C536" s="149"/>
      <c r="D536" s="150"/>
      <c r="E536" s="151"/>
      <c r="F536" s="2"/>
      <c r="G536" s="44"/>
      <c r="H536" s="44"/>
      <c r="I536" s="44"/>
      <c r="J536" s="44"/>
      <c r="K536" s="1"/>
      <c r="L536" s="1"/>
      <c r="M536" s="1"/>
    </row>
    <row r="537" spans="1:13" ht="18.75" x14ac:dyDescent="0.3">
      <c r="A537" s="254"/>
      <c r="B537" s="256"/>
      <c r="C537" s="149"/>
      <c r="D537" s="150"/>
      <c r="E537" s="151"/>
      <c r="F537" s="2"/>
      <c r="G537" s="44"/>
      <c r="H537" s="44"/>
      <c r="I537" s="44"/>
      <c r="J537" s="44"/>
      <c r="K537" s="1"/>
      <c r="L537" s="1"/>
      <c r="M537" s="1"/>
    </row>
    <row r="538" spans="1:13" ht="18.75" x14ac:dyDescent="0.3">
      <c r="A538" s="254"/>
      <c r="B538" s="256"/>
      <c r="C538" s="149"/>
      <c r="D538" s="150"/>
      <c r="E538" s="151"/>
      <c r="F538" s="2"/>
      <c r="G538" s="44"/>
      <c r="H538" s="44"/>
      <c r="I538" s="44"/>
      <c r="J538" s="44"/>
      <c r="K538" s="1"/>
      <c r="L538" s="1"/>
      <c r="M538" s="1"/>
    </row>
    <row r="539" spans="1:13" ht="18.75" x14ac:dyDescent="0.3">
      <c r="A539" s="254"/>
      <c r="B539" s="256"/>
      <c r="C539" s="193"/>
      <c r="D539" s="194"/>
      <c r="E539" s="195"/>
      <c r="F539" s="2"/>
      <c r="G539" s="44"/>
      <c r="H539" s="44"/>
      <c r="I539" s="44"/>
      <c r="J539" s="44"/>
      <c r="K539" s="1"/>
      <c r="L539" s="1"/>
      <c r="M539" s="1"/>
    </row>
    <row r="540" spans="1:13" ht="18.75" x14ac:dyDescent="0.3">
      <c r="A540" s="254"/>
      <c r="B540" s="256"/>
      <c r="C540" s="193"/>
      <c r="D540" s="194"/>
      <c r="E540" s="195"/>
      <c r="F540" s="2"/>
      <c r="G540" s="44"/>
      <c r="H540" s="44"/>
      <c r="I540" s="44"/>
      <c r="J540" s="44"/>
      <c r="K540" s="1"/>
      <c r="L540" s="1"/>
      <c r="M540" s="1"/>
    </row>
    <row r="541" spans="1:13" ht="18.75" x14ac:dyDescent="0.3">
      <c r="A541" s="254"/>
      <c r="B541" s="256"/>
      <c r="C541" s="193"/>
      <c r="D541" s="194"/>
      <c r="E541" s="195"/>
      <c r="F541" s="2"/>
      <c r="G541" s="44"/>
      <c r="H541" s="44"/>
      <c r="I541" s="44"/>
      <c r="J541" s="44"/>
      <c r="K541" s="1"/>
      <c r="L541" s="1"/>
      <c r="M541" s="1"/>
    </row>
    <row r="542" spans="1:13" ht="18.75" x14ac:dyDescent="0.3">
      <c r="A542" s="254"/>
      <c r="B542" s="256"/>
      <c r="C542" s="193"/>
      <c r="D542" s="194"/>
      <c r="E542" s="195"/>
      <c r="F542" s="2"/>
      <c r="G542" s="44"/>
      <c r="H542" s="44"/>
      <c r="I542" s="44"/>
      <c r="J542" s="44"/>
      <c r="K542" s="1"/>
      <c r="L542" s="1"/>
      <c r="M542" s="1"/>
    </row>
    <row r="543" spans="1:13" ht="19.5" customHeight="1" x14ac:dyDescent="0.3">
      <c r="A543" s="254"/>
      <c r="B543" s="256"/>
      <c r="C543" s="193"/>
      <c r="D543" s="194"/>
      <c r="E543" s="195"/>
      <c r="F543" s="2"/>
      <c r="G543" s="44"/>
      <c r="H543" s="44"/>
      <c r="I543" s="44"/>
      <c r="J543" s="44"/>
      <c r="K543" s="1"/>
      <c r="L543" s="1"/>
      <c r="M543" s="1"/>
    </row>
    <row r="544" spans="1:13" ht="17.25" customHeight="1" x14ac:dyDescent="0.3">
      <c r="A544" s="254"/>
      <c r="B544" s="256"/>
      <c r="C544" s="193"/>
      <c r="D544" s="194"/>
      <c r="E544" s="195"/>
      <c r="F544" s="2"/>
      <c r="G544" s="44"/>
      <c r="H544" s="44"/>
      <c r="I544" s="44"/>
      <c r="J544" s="44"/>
      <c r="K544" s="1"/>
      <c r="L544" s="1"/>
      <c r="M544" s="1"/>
    </row>
    <row r="545" spans="1:13" ht="18.75" x14ac:dyDescent="0.3">
      <c r="A545" s="254"/>
      <c r="B545" s="256"/>
      <c r="C545" s="149"/>
      <c r="D545" s="150"/>
      <c r="E545" s="151"/>
      <c r="F545" s="2"/>
      <c r="G545" s="44"/>
      <c r="H545" s="44"/>
      <c r="I545" s="44"/>
      <c r="J545" s="44"/>
      <c r="K545" s="1"/>
      <c r="L545" s="1"/>
      <c r="M545" s="1"/>
    </row>
    <row r="546" spans="1:13" ht="15.75" x14ac:dyDescent="0.25">
      <c r="A546" s="260" t="s">
        <v>0</v>
      </c>
      <c r="B546" s="260"/>
      <c r="C546" s="299" t="s">
        <v>1</v>
      </c>
      <c r="D546" s="311"/>
      <c r="E546" s="300"/>
      <c r="F546" s="2" t="s">
        <v>2</v>
      </c>
      <c r="G546" s="312" t="s">
        <v>5</v>
      </c>
      <c r="H546" s="313"/>
      <c r="I546" s="314"/>
      <c r="J546" s="137" t="s">
        <v>9</v>
      </c>
      <c r="K546" s="121" t="s">
        <v>11</v>
      </c>
      <c r="L546" s="122"/>
      <c r="M546" s="2" t="s">
        <v>44</v>
      </c>
    </row>
    <row r="547" spans="1:13" ht="15.75" x14ac:dyDescent="0.25">
      <c r="A547" s="254" t="s">
        <v>76</v>
      </c>
      <c r="B547" s="256"/>
      <c r="C547" s="137"/>
      <c r="D547" s="138"/>
      <c r="E547" s="139"/>
      <c r="F547" s="2"/>
      <c r="G547" s="2" t="s">
        <v>6</v>
      </c>
      <c r="H547" s="2" t="s">
        <v>7</v>
      </c>
      <c r="I547" s="2" t="s">
        <v>8</v>
      </c>
      <c r="J547" s="136" t="s">
        <v>10</v>
      </c>
      <c r="K547" s="2"/>
      <c r="L547" s="2"/>
      <c r="M547" s="2"/>
    </row>
    <row r="548" spans="1:13" ht="15.75" x14ac:dyDescent="0.25">
      <c r="A548" s="299" t="s">
        <v>34</v>
      </c>
      <c r="B548" s="300"/>
      <c r="C548" s="303"/>
      <c r="D548" s="304"/>
      <c r="E548" s="305"/>
      <c r="F548" s="3"/>
      <c r="G548" s="3"/>
      <c r="H548" s="3"/>
      <c r="I548" s="3"/>
      <c r="J548" s="3"/>
      <c r="K548" s="1"/>
      <c r="L548" s="1"/>
      <c r="M548" s="1"/>
    </row>
    <row r="549" spans="1:13" ht="15.75" x14ac:dyDescent="0.25">
      <c r="A549" s="299" t="s">
        <v>64</v>
      </c>
      <c r="B549" s="300"/>
      <c r="C549" s="303" t="s">
        <v>208</v>
      </c>
      <c r="D549" s="304"/>
      <c r="E549" s="305"/>
      <c r="F549" s="113">
        <v>180</v>
      </c>
      <c r="G549" s="113">
        <v>5.62</v>
      </c>
      <c r="H549" s="113">
        <v>5.96</v>
      </c>
      <c r="I549" s="113">
        <v>24.94</v>
      </c>
      <c r="J549" s="113">
        <v>160.1</v>
      </c>
      <c r="K549" s="1">
        <v>84</v>
      </c>
      <c r="L549" s="1"/>
      <c r="M549" s="1"/>
    </row>
    <row r="550" spans="1:13" ht="15.75" x14ac:dyDescent="0.25">
      <c r="A550" s="299"/>
      <c r="B550" s="300"/>
      <c r="C550" s="303" t="s">
        <v>155</v>
      </c>
      <c r="D550" s="304"/>
      <c r="E550" s="305"/>
      <c r="F550" s="113">
        <v>185</v>
      </c>
      <c r="G550" s="113">
        <v>4.7699999999999996</v>
      </c>
      <c r="H550" s="113">
        <v>4.45</v>
      </c>
      <c r="I550" s="113">
        <v>8.99</v>
      </c>
      <c r="J550" s="113">
        <v>92.1</v>
      </c>
      <c r="K550" s="1" t="s">
        <v>156</v>
      </c>
      <c r="L550" s="1"/>
      <c r="M550" s="1"/>
    </row>
    <row r="551" spans="1:13" ht="15.75" x14ac:dyDescent="0.25">
      <c r="A551" s="299"/>
      <c r="B551" s="300"/>
      <c r="C551" s="303" t="s">
        <v>85</v>
      </c>
      <c r="D551" s="304"/>
      <c r="E551" s="305"/>
      <c r="F551" s="5" t="s">
        <v>187</v>
      </c>
      <c r="G551" s="196">
        <v>2.2999999999999998</v>
      </c>
      <c r="H551" s="196">
        <v>4.3600000000000003</v>
      </c>
      <c r="I551" s="196">
        <v>14.62</v>
      </c>
      <c r="J551" s="196">
        <v>108</v>
      </c>
      <c r="K551" s="196">
        <v>16</v>
      </c>
      <c r="L551" s="1"/>
      <c r="M551" s="1"/>
    </row>
    <row r="552" spans="1:13" ht="15.75" x14ac:dyDescent="0.25">
      <c r="A552" s="254"/>
      <c r="B552" s="256"/>
      <c r="C552" s="167"/>
      <c r="D552" s="168"/>
      <c r="E552" s="169"/>
      <c r="F552" s="6"/>
      <c r="G552" s="113"/>
      <c r="H552" s="113"/>
      <c r="I552" s="113"/>
      <c r="J552" s="113"/>
      <c r="K552" s="1"/>
      <c r="L552" s="1"/>
      <c r="M552" s="1"/>
    </row>
    <row r="553" spans="1:13" ht="15.75" x14ac:dyDescent="0.25">
      <c r="A553" s="254"/>
      <c r="B553" s="256"/>
      <c r="C553" s="312" t="s">
        <v>47</v>
      </c>
      <c r="D553" s="313"/>
      <c r="E553" s="314"/>
      <c r="F553" s="92">
        <v>405</v>
      </c>
      <c r="G553" s="2">
        <f>SUM(G549:G551)</f>
        <v>12.690000000000001</v>
      </c>
      <c r="H553" s="2">
        <f>SUM(H549:H552)</f>
        <v>14.77</v>
      </c>
      <c r="I553" s="2">
        <f>SUM(I549:I552)</f>
        <v>48.55</v>
      </c>
      <c r="J553" s="2">
        <f>SUM(J549:J551)</f>
        <v>360.2</v>
      </c>
      <c r="K553" s="1"/>
      <c r="L553" s="1"/>
      <c r="M553" s="1"/>
    </row>
    <row r="554" spans="1:13" ht="15.75" x14ac:dyDescent="0.25">
      <c r="A554" s="299" t="s">
        <v>25</v>
      </c>
      <c r="B554" s="300"/>
      <c r="C554" s="167"/>
      <c r="D554" s="168"/>
      <c r="E554" s="169"/>
      <c r="F554" s="2"/>
      <c r="G554" s="2"/>
      <c r="H554" s="2"/>
      <c r="I554" s="2"/>
      <c r="J554" s="2"/>
      <c r="K554" s="1"/>
      <c r="L554" s="1"/>
      <c r="M554" s="1"/>
    </row>
    <row r="555" spans="1:13" ht="15.75" x14ac:dyDescent="0.25">
      <c r="A555" s="299"/>
      <c r="B555" s="300"/>
      <c r="C555" s="303" t="s">
        <v>210</v>
      </c>
      <c r="D555" s="304"/>
      <c r="E555" s="305"/>
      <c r="F555" s="113">
        <v>130</v>
      </c>
      <c r="G555" s="113">
        <v>0.13</v>
      </c>
      <c r="H555" s="113">
        <v>0</v>
      </c>
      <c r="I555" s="113">
        <v>16.82</v>
      </c>
      <c r="J555" s="113">
        <v>90</v>
      </c>
      <c r="K555" s="1">
        <v>137</v>
      </c>
      <c r="L555" s="1"/>
      <c r="M555" s="1"/>
    </row>
    <row r="556" spans="1:13" ht="15.75" x14ac:dyDescent="0.25">
      <c r="A556" s="254"/>
      <c r="B556" s="256"/>
      <c r="C556" s="312" t="s">
        <v>35</v>
      </c>
      <c r="D556" s="313"/>
      <c r="E556" s="314"/>
      <c r="F556" s="2">
        <f t="shared" ref="F556:J556" si="3">SUM(F555)</f>
        <v>130</v>
      </c>
      <c r="G556" s="2">
        <v>0.13</v>
      </c>
      <c r="H556" s="2">
        <f t="shared" si="3"/>
        <v>0</v>
      </c>
      <c r="I556" s="2">
        <f t="shared" si="3"/>
        <v>16.82</v>
      </c>
      <c r="J556" s="2">
        <f t="shared" si="3"/>
        <v>90</v>
      </c>
      <c r="K556" s="1"/>
      <c r="L556" s="1"/>
      <c r="M556" s="1"/>
    </row>
    <row r="557" spans="1:13" ht="15.75" x14ac:dyDescent="0.25">
      <c r="A557" s="254"/>
      <c r="B557" s="256"/>
      <c r="C557" s="303"/>
      <c r="D557" s="304"/>
      <c r="E557" s="305"/>
      <c r="F557" s="223"/>
      <c r="G557" s="223"/>
      <c r="H557" s="223"/>
      <c r="I557" s="223"/>
      <c r="J557" s="223"/>
      <c r="K557" s="1"/>
      <c r="L557" s="1"/>
      <c r="M557" s="1"/>
    </row>
    <row r="558" spans="1:13" ht="15.75" x14ac:dyDescent="0.25">
      <c r="A558" s="254"/>
      <c r="B558" s="256"/>
      <c r="C558" s="29" t="s">
        <v>13</v>
      </c>
      <c r="D558" s="30"/>
      <c r="E558" s="31"/>
      <c r="F558" s="2">
        <f>F556+F553</f>
        <v>535</v>
      </c>
      <c r="G558" s="2">
        <f>G556+G553</f>
        <v>12.820000000000002</v>
      </c>
      <c r="H558" s="2">
        <f>H556+H553</f>
        <v>14.77</v>
      </c>
      <c r="I558" s="2">
        <f>I556+I553</f>
        <v>65.37</v>
      </c>
      <c r="J558" s="2">
        <f>J556+J553</f>
        <v>450.2</v>
      </c>
      <c r="K558" s="1"/>
      <c r="L558" s="1"/>
      <c r="M558" s="1"/>
    </row>
    <row r="559" spans="1:13" ht="15.75" x14ac:dyDescent="0.25">
      <c r="A559" s="299"/>
      <c r="B559" s="300"/>
      <c r="C559" s="29"/>
      <c r="D559" s="30"/>
      <c r="E559" s="31"/>
      <c r="F559" s="2"/>
      <c r="G559" s="2"/>
      <c r="H559" s="2"/>
      <c r="I559" s="2"/>
      <c r="J559" s="2"/>
      <c r="K559" s="1"/>
      <c r="L559" s="1"/>
      <c r="M559" s="1"/>
    </row>
    <row r="560" spans="1:13" ht="15.75" x14ac:dyDescent="0.25">
      <c r="A560" s="299" t="s">
        <v>12</v>
      </c>
      <c r="B560" s="300"/>
      <c r="C560" s="303"/>
      <c r="D560" s="304"/>
      <c r="E560" s="305"/>
      <c r="F560" s="2"/>
      <c r="G560" s="2"/>
      <c r="H560" s="2"/>
      <c r="I560" s="2"/>
      <c r="J560" s="2"/>
      <c r="K560" s="1"/>
      <c r="L560" s="1"/>
      <c r="M560" s="1"/>
    </row>
    <row r="561" spans="1:13" ht="36" customHeight="1" x14ac:dyDescent="0.25">
      <c r="A561" s="299"/>
      <c r="B561" s="300"/>
      <c r="C561" s="364" t="s">
        <v>209</v>
      </c>
      <c r="D561" s="365"/>
      <c r="E561" s="366"/>
      <c r="F561" s="197">
        <v>50</v>
      </c>
      <c r="G561" s="197">
        <v>1.3</v>
      </c>
      <c r="H561" s="197">
        <v>2.5</v>
      </c>
      <c r="I561" s="197">
        <v>3.25</v>
      </c>
      <c r="J561" s="197">
        <v>55.83</v>
      </c>
      <c r="K561" s="1">
        <v>24</v>
      </c>
      <c r="L561" s="1"/>
      <c r="M561" s="1"/>
    </row>
    <row r="562" spans="1:13" ht="15.75" x14ac:dyDescent="0.25">
      <c r="A562" s="299"/>
      <c r="B562" s="300"/>
      <c r="C562" s="303" t="s">
        <v>107</v>
      </c>
      <c r="D562" s="304"/>
      <c r="E562" s="305"/>
      <c r="F562" s="234">
        <v>180</v>
      </c>
      <c r="G562" s="3">
        <v>3.69</v>
      </c>
      <c r="H562" s="3">
        <v>6.44</v>
      </c>
      <c r="I562" s="3">
        <v>18.84</v>
      </c>
      <c r="J562" s="3">
        <v>131</v>
      </c>
      <c r="K562" s="1">
        <v>33</v>
      </c>
      <c r="L562" s="1"/>
      <c r="M562" s="1"/>
    </row>
    <row r="563" spans="1:13" ht="15.75" x14ac:dyDescent="0.25">
      <c r="A563" s="299"/>
      <c r="B563" s="300"/>
      <c r="C563" s="303" t="s">
        <v>42</v>
      </c>
      <c r="D563" s="304"/>
      <c r="E563" s="305"/>
      <c r="F563" s="3"/>
      <c r="G563" s="3"/>
      <c r="H563" s="3"/>
      <c r="I563" s="3"/>
      <c r="J563" s="3"/>
      <c r="K563" s="1"/>
      <c r="L563" s="1"/>
      <c r="M563" s="1"/>
    </row>
    <row r="564" spans="1:13" ht="15.75" x14ac:dyDescent="0.25">
      <c r="A564" s="299"/>
      <c r="B564" s="300"/>
      <c r="C564" s="303" t="s">
        <v>126</v>
      </c>
      <c r="D564" s="304"/>
      <c r="E564" s="305"/>
      <c r="F564" s="3">
        <v>130</v>
      </c>
      <c r="G564" s="3">
        <v>2.71</v>
      </c>
      <c r="H564" s="3">
        <v>3.44</v>
      </c>
      <c r="I564" s="3">
        <v>21.89</v>
      </c>
      <c r="J564" s="3">
        <v>132</v>
      </c>
      <c r="K564" s="1">
        <v>80</v>
      </c>
      <c r="L564" s="1"/>
      <c r="M564" s="1"/>
    </row>
    <row r="565" spans="1:13" ht="15.75" x14ac:dyDescent="0.25">
      <c r="A565" s="299"/>
      <c r="B565" s="300"/>
      <c r="C565" s="303" t="s">
        <v>108</v>
      </c>
      <c r="D565" s="304"/>
      <c r="E565" s="305"/>
      <c r="F565" s="3">
        <v>70</v>
      </c>
      <c r="G565" s="3">
        <v>10.11</v>
      </c>
      <c r="H565" s="3">
        <v>8</v>
      </c>
      <c r="I565" s="3">
        <v>4.76</v>
      </c>
      <c r="J565" s="3">
        <v>137.4</v>
      </c>
      <c r="K565" s="1">
        <v>233</v>
      </c>
      <c r="L565" s="1"/>
      <c r="M565" s="1"/>
    </row>
    <row r="566" spans="1:13" ht="15.75" x14ac:dyDescent="0.25">
      <c r="A566" s="299"/>
      <c r="B566" s="300"/>
      <c r="C566" s="303" t="s">
        <v>120</v>
      </c>
      <c r="D566" s="304"/>
      <c r="E566" s="305"/>
      <c r="F566" s="3">
        <v>180</v>
      </c>
      <c r="G566" s="3">
        <v>0.14000000000000001</v>
      </c>
      <c r="H566" s="3">
        <v>0.14000000000000001</v>
      </c>
      <c r="I566" s="3">
        <v>14.3</v>
      </c>
      <c r="J566" s="3">
        <v>54</v>
      </c>
      <c r="K566" s="1">
        <v>54</v>
      </c>
      <c r="L566" s="1"/>
      <c r="M566" s="1"/>
    </row>
    <row r="567" spans="1:13" ht="15.75" x14ac:dyDescent="0.25">
      <c r="A567" s="299"/>
      <c r="B567" s="300"/>
      <c r="C567" s="303" t="s">
        <v>175</v>
      </c>
      <c r="D567" s="304"/>
      <c r="E567" s="305"/>
      <c r="F567" s="3">
        <v>30</v>
      </c>
      <c r="G567" s="3">
        <v>1.98</v>
      </c>
      <c r="H567" s="3">
        <v>0.4</v>
      </c>
      <c r="I567" s="3">
        <v>10.26</v>
      </c>
      <c r="J567" s="3">
        <v>54.3</v>
      </c>
      <c r="K567" s="1">
        <v>133</v>
      </c>
      <c r="L567" s="1"/>
      <c r="M567" s="1"/>
    </row>
    <row r="568" spans="1:13" ht="15.75" x14ac:dyDescent="0.25">
      <c r="A568" s="299"/>
      <c r="B568" s="300"/>
      <c r="C568" s="303" t="s">
        <v>27</v>
      </c>
      <c r="D568" s="304"/>
      <c r="E568" s="305"/>
      <c r="F568" s="113">
        <v>15</v>
      </c>
      <c r="G568" s="113">
        <v>1</v>
      </c>
      <c r="H568" s="113">
        <v>0.5</v>
      </c>
      <c r="I568" s="113">
        <v>7.47</v>
      </c>
      <c r="J568" s="113">
        <v>39.299999999999997</v>
      </c>
      <c r="K568" s="1">
        <v>133</v>
      </c>
      <c r="L568" s="1"/>
      <c r="M568" s="1"/>
    </row>
    <row r="569" spans="1:13" ht="15.75" x14ac:dyDescent="0.25">
      <c r="A569" s="269"/>
      <c r="B569" s="270"/>
      <c r="C569" s="325" t="s">
        <v>149</v>
      </c>
      <c r="D569" s="326"/>
      <c r="E569" s="327"/>
      <c r="F569" s="273">
        <v>10</v>
      </c>
      <c r="G569" s="273">
        <v>0.8</v>
      </c>
      <c r="H569" s="273">
        <v>0.3</v>
      </c>
      <c r="I569" s="273">
        <v>4.9800000000000004</v>
      </c>
      <c r="J569" s="273">
        <v>26.2</v>
      </c>
      <c r="K569" s="1">
        <v>133</v>
      </c>
      <c r="L569" s="1"/>
      <c r="M569" s="1"/>
    </row>
    <row r="570" spans="1:13" ht="15.75" x14ac:dyDescent="0.25">
      <c r="A570" s="254"/>
      <c r="B570" s="256"/>
      <c r="C570" s="308"/>
      <c r="D570" s="309"/>
      <c r="E570" s="310"/>
      <c r="F570" s="113"/>
      <c r="G570" s="113"/>
      <c r="H570" s="113"/>
      <c r="I570" s="113"/>
      <c r="J570" s="113"/>
      <c r="K570" s="1"/>
      <c r="L570" s="1"/>
      <c r="M570" s="1"/>
    </row>
    <row r="571" spans="1:13" ht="15.75" x14ac:dyDescent="0.25">
      <c r="A571" s="254"/>
      <c r="B571" s="256"/>
      <c r="C571" s="299" t="s">
        <v>26</v>
      </c>
      <c r="D571" s="311"/>
      <c r="E571" s="300"/>
      <c r="F571" s="2">
        <f>SUM(F561:F569)</f>
        <v>665</v>
      </c>
      <c r="G571" s="2">
        <f>SUM(G561:G569)</f>
        <v>21.73</v>
      </c>
      <c r="H571" s="2">
        <f>SUM(H561:H569)</f>
        <v>21.720000000000002</v>
      </c>
      <c r="I571" s="2">
        <f>SUM(I561:I570)</f>
        <v>85.750000000000014</v>
      </c>
      <c r="J571" s="2">
        <f>SUM(J561:J570)</f>
        <v>630.03</v>
      </c>
      <c r="K571" s="1"/>
      <c r="L571" s="1"/>
      <c r="M571" s="1"/>
    </row>
    <row r="572" spans="1:13" ht="15.75" x14ac:dyDescent="0.25">
      <c r="A572" s="299"/>
      <c r="B572" s="300"/>
      <c r="C572" s="170"/>
      <c r="D572" s="175"/>
      <c r="E572" s="171"/>
      <c r="F572" s="2"/>
      <c r="G572" s="2"/>
      <c r="H572" s="2"/>
      <c r="I572" s="2"/>
      <c r="J572" s="2"/>
      <c r="K572" s="1"/>
      <c r="L572" s="1"/>
      <c r="M572" s="1"/>
    </row>
    <row r="573" spans="1:13" ht="15.75" x14ac:dyDescent="0.25">
      <c r="A573" s="299"/>
      <c r="B573" s="300"/>
      <c r="C573" s="303"/>
      <c r="D573" s="304"/>
      <c r="E573" s="305"/>
      <c r="F573" s="179"/>
      <c r="G573" s="179"/>
      <c r="H573" s="179"/>
      <c r="I573" s="179"/>
      <c r="J573" s="179"/>
      <c r="K573" s="93"/>
      <c r="L573" s="1"/>
      <c r="M573" s="1"/>
    </row>
    <row r="574" spans="1:13" ht="15.75" x14ac:dyDescent="0.25">
      <c r="A574" s="299"/>
      <c r="B574" s="300"/>
      <c r="C574" s="303"/>
      <c r="D574" s="304"/>
      <c r="E574" s="305"/>
      <c r="F574" s="196"/>
      <c r="G574" s="196"/>
      <c r="H574" s="196"/>
      <c r="I574" s="196"/>
      <c r="J574" s="196"/>
      <c r="K574" s="1"/>
      <c r="L574" s="1"/>
      <c r="M574" s="1"/>
    </row>
    <row r="575" spans="1:13" ht="15.75" x14ac:dyDescent="0.25">
      <c r="A575" s="254"/>
      <c r="B575" s="256"/>
      <c r="C575" s="216"/>
      <c r="D575" s="217"/>
      <c r="E575" s="218"/>
      <c r="F575" s="2"/>
      <c r="G575" s="212"/>
      <c r="H575" s="213"/>
      <c r="I575" s="214"/>
      <c r="J575" s="212"/>
      <c r="K575" s="228"/>
      <c r="L575" s="222"/>
      <c r="M575" s="1"/>
    </row>
    <row r="576" spans="1:13" ht="15.75" x14ac:dyDescent="0.25">
      <c r="A576" s="260" t="s">
        <v>0</v>
      </c>
      <c r="B576" s="260"/>
      <c r="C576" s="299" t="s">
        <v>1</v>
      </c>
      <c r="D576" s="311"/>
      <c r="E576" s="300"/>
      <c r="F576" s="2" t="s">
        <v>2</v>
      </c>
      <c r="G576" s="312" t="s">
        <v>5</v>
      </c>
      <c r="H576" s="313"/>
      <c r="I576" s="314"/>
      <c r="J576" s="154" t="s">
        <v>9</v>
      </c>
      <c r="K576" s="121" t="s">
        <v>11</v>
      </c>
      <c r="L576" s="122"/>
      <c r="M576" s="2" t="s">
        <v>44</v>
      </c>
    </row>
    <row r="577" spans="1:13" ht="15.75" x14ac:dyDescent="0.25">
      <c r="A577" s="254" t="s">
        <v>76</v>
      </c>
      <c r="B577" s="256"/>
      <c r="C577" s="154"/>
      <c r="D577" s="155"/>
      <c r="E577" s="156"/>
      <c r="F577" s="2"/>
      <c r="G577" s="2" t="s">
        <v>6</v>
      </c>
      <c r="H577" s="2" t="s">
        <v>7</v>
      </c>
      <c r="I577" s="2" t="s">
        <v>8</v>
      </c>
      <c r="J577" s="157" t="s">
        <v>10</v>
      </c>
      <c r="K577" s="2"/>
      <c r="L577" s="2"/>
      <c r="M577" s="2"/>
    </row>
    <row r="578" spans="1:13" ht="15.75" x14ac:dyDescent="0.25">
      <c r="A578" s="306" t="s">
        <v>157</v>
      </c>
      <c r="B578" s="307"/>
      <c r="C578" s="172"/>
      <c r="D578" s="177"/>
      <c r="E578" s="178"/>
      <c r="F578" s="2"/>
      <c r="G578" s="2"/>
      <c r="H578" s="2"/>
      <c r="I578" s="2"/>
      <c r="J578" s="2"/>
      <c r="K578" s="1"/>
      <c r="L578" s="1"/>
      <c r="M578" s="1"/>
    </row>
    <row r="579" spans="1:13" ht="15.75" x14ac:dyDescent="0.25">
      <c r="A579" s="306" t="s">
        <v>158</v>
      </c>
      <c r="B579" s="307"/>
      <c r="C579" s="308" t="s">
        <v>142</v>
      </c>
      <c r="D579" s="309"/>
      <c r="E579" s="310"/>
      <c r="F579" s="6">
        <v>55</v>
      </c>
      <c r="G579" s="3">
        <v>0.39</v>
      </c>
      <c r="H579" s="3">
        <v>5.5</v>
      </c>
      <c r="I579" s="3">
        <v>6.8</v>
      </c>
      <c r="J579" s="3">
        <v>56.1</v>
      </c>
      <c r="K579" s="1">
        <v>118</v>
      </c>
      <c r="L579" s="1"/>
      <c r="M579" s="1"/>
    </row>
    <row r="580" spans="1:13" ht="15.75" x14ac:dyDescent="0.25">
      <c r="A580" s="299"/>
      <c r="B580" s="300"/>
      <c r="C580" s="308" t="s">
        <v>118</v>
      </c>
      <c r="D580" s="309"/>
      <c r="E580" s="310"/>
      <c r="F580" s="3">
        <v>150</v>
      </c>
      <c r="G580" s="3">
        <v>5.45</v>
      </c>
      <c r="H580" s="3">
        <v>6.43</v>
      </c>
      <c r="I580" s="3">
        <v>48.54</v>
      </c>
      <c r="J580" s="3">
        <v>282</v>
      </c>
      <c r="K580" s="1">
        <v>464</v>
      </c>
      <c r="L580" s="1"/>
      <c r="M580" s="1"/>
    </row>
    <row r="581" spans="1:13" ht="15.75" x14ac:dyDescent="0.25">
      <c r="A581" s="254"/>
      <c r="B581" s="256"/>
      <c r="C581" s="308" t="s">
        <v>119</v>
      </c>
      <c r="D581" s="309"/>
      <c r="E581" s="310"/>
      <c r="F581" s="196"/>
      <c r="G581" s="196"/>
      <c r="H581" s="196"/>
      <c r="I581" s="196"/>
      <c r="J581" s="196"/>
      <c r="K581" s="1"/>
      <c r="L581" s="1"/>
      <c r="M581" s="1"/>
    </row>
    <row r="582" spans="1:13" ht="15.75" x14ac:dyDescent="0.25">
      <c r="A582" s="299"/>
      <c r="B582" s="300"/>
      <c r="C582" s="303" t="s">
        <v>160</v>
      </c>
      <c r="D582" s="304"/>
      <c r="E582" s="305"/>
      <c r="F582" s="3">
        <v>200</v>
      </c>
      <c r="G582" s="3">
        <v>5.6</v>
      </c>
      <c r="H582" s="3">
        <v>5</v>
      </c>
      <c r="I582" s="3">
        <v>9.4</v>
      </c>
      <c r="J582" s="3">
        <v>104</v>
      </c>
      <c r="K582" s="1">
        <v>134</v>
      </c>
      <c r="L582" s="1"/>
      <c r="M582" s="1"/>
    </row>
    <row r="583" spans="1:13" ht="15.75" x14ac:dyDescent="0.25">
      <c r="A583" s="254"/>
      <c r="B583" s="256"/>
      <c r="C583" s="308" t="s">
        <v>128</v>
      </c>
      <c r="D583" s="309"/>
      <c r="E583" s="310"/>
      <c r="F583" s="211">
        <v>30</v>
      </c>
      <c r="G583" s="211">
        <v>1.98</v>
      </c>
      <c r="H583" s="211">
        <v>0.36</v>
      </c>
      <c r="I583" s="211">
        <v>10.26</v>
      </c>
      <c r="J583" s="211">
        <v>54.3</v>
      </c>
      <c r="K583" s="1">
        <v>133</v>
      </c>
      <c r="L583" s="1"/>
      <c r="M583" s="1"/>
    </row>
    <row r="584" spans="1:13" ht="15.75" x14ac:dyDescent="0.25">
      <c r="A584" s="254"/>
      <c r="B584" s="256"/>
      <c r="C584" s="308" t="s">
        <v>212</v>
      </c>
      <c r="D584" s="309"/>
      <c r="E584" s="310"/>
      <c r="F584" s="211">
        <v>100</v>
      </c>
      <c r="G584" s="211">
        <v>1</v>
      </c>
      <c r="H584" s="211">
        <v>0.32</v>
      </c>
      <c r="I584" s="211">
        <v>8.85</v>
      </c>
      <c r="J584" s="211">
        <v>44</v>
      </c>
      <c r="K584" s="1">
        <v>133</v>
      </c>
      <c r="L584" s="1"/>
      <c r="M584" s="1"/>
    </row>
    <row r="585" spans="1:13" ht="15.75" x14ac:dyDescent="0.25">
      <c r="A585" s="254"/>
      <c r="B585" s="256"/>
      <c r="C585" s="312" t="s">
        <v>197</v>
      </c>
      <c r="D585" s="313"/>
      <c r="E585" s="314"/>
      <c r="F585" s="2">
        <f>SUM(F579:F584)</f>
        <v>535</v>
      </c>
      <c r="G585" s="2">
        <f>SUM(G579:G584)</f>
        <v>14.42</v>
      </c>
      <c r="H585" s="2">
        <f>SUM(H579:H584)</f>
        <v>17.61</v>
      </c>
      <c r="I585" s="2">
        <f>SUM(I579:I584)</f>
        <v>83.85</v>
      </c>
      <c r="J585" s="2">
        <f>SUM(J579:J584)</f>
        <v>540.40000000000009</v>
      </c>
      <c r="K585" s="1"/>
      <c r="L585" s="1"/>
      <c r="M585" s="1"/>
    </row>
    <row r="586" spans="1:13" ht="15.75" x14ac:dyDescent="0.25">
      <c r="A586" s="299"/>
      <c r="B586" s="300"/>
      <c r="C586" s="306" t="s">
        <v>158</v>
      </c>
      <c r="D586" s="317"/>
      <c r="E586" s="307"/>
      <c r="F586" s="2"/>
      <c r="G586" s="2"/>
      <c r="H586" s="2"/>
      <c r="I586" s="2"/>
      <c r="J586" s="2"/>
      <c r="K586" s="1"/>
      <c r="L586" s="1"/>
      <c r="M586" s="1"/>
    </row>
    <row r="587" spans="1:13" ht="15.75" x14ac:dyDescent="0.25">
      <c r="A587" s="299"/>
      <c r="B587" s="300"/>
      <c r="C587" s="312" t="s">
        <v>33</v>
      </c>
      <c r="D587" s="313"/>
      <c r="E587" s="314"/>
      <c r="F587" s="2">
        <f>F585+F571+F558</f>
        <v>1735</v>
      </c>
      <c r="G587" s="294">
        <f>G585+G571+G558</f>
        <v>48.97</v>
      </c>
      <c r="H587" s="2">
        <f>H585+H571+H558</f>
        <v>54.099999999999994</v>
      </c>
      <c r="I587" s="2">
        <f>I585+I571+I558</f>
        <v>234.97000000000003</v>
      </c>
      <c r="J587" s="2">
        <f>J585+J571+J558</f>
        <v>1620.63</v>
      </c>
      <c r="K587" s="1"/>
      <c r="L587" s="1"/>
      <c r="M587" s="1"/>
    </row>
    <row r="588" spans="1:13" ht="15.75" x14ac:dyDescent="0.25">
      <c r="A588" s="254"/>
      <c r="B588" s="256"/>
      <c r="C588" s="301"/>
      <c r="D588" s="315"/>
      <c r="E588" s="302"/>
      <c r="F588" s="3"/>
      <c r="G588" s="3"/>
      <c r="H588" s="3"/>
      <c r="I588" s="3"/>
      <c r="J588" s="3"/>
      <c r="K588" s="1"/>
      <c r="L588" s="1"/>
      <c r="M588" s="1"/>
    </row>
    <row r="589" spans="1:13" ht="18.75" x14ac:dyDescent="0.3">
      <c r="A589" s="276"/>
      <c r="B589" s="276"/>
      <c r="C589" s="114" t="s">
        <v>53</v>
      </c>
      <c r="D589" s="115"/>
      <c r="E589" s="116"/>
      <c r="F589" s="286">
        <f>F587+F529+F468+F410+F351+F290+F233+F168+F108+F47</f>
        <v>17610</v>
      </c>
      <c r="G589" s="117">
        <f>G587+G529+G468+G410+G351+G290+G233+G168+G108+G47</f>
        <v>487.28000000000003</v>
      </c>
      <c r="H589" s="117">
        <f>H587+H529+H468+H410+H351+H290+H233+H168+H108+H47</f>
        <v>541.02</v>
      </c>
      <c r="I589" s="117">
        <f>I587+I529+I468+I410+I351+I290+I233+I168+I108+I47</f>
        <v>2349.6200000000003</v>
      </c>
      <c r="J589" s="117">
        <f>J587+J529+J468+J410+J351+J290+J233+J168+J108+J47</f>
        <v>16204.789999999997</v>
      </c>
      <c r="K589" s="1"/>
      <c r="L589" s="1"/>
      <c r="M589" s="1"/>
    </row>
    <row r="590" spans="1:13" ht="18.75" x14ac:dyDescent="0.3">
      <c r="A590" s="321"/>
      <c r="B590" s="340"/>
      <c r="C590" s="316"/>
      <c r="D590" s="316"/>
      <c r="E590" s="316"/>
      <c r="F590" s="44"/>
      <c r="G590" s="2"/>
      <c r="H590" s="2"/>
      <c r="I590" s="2"/>
      <c r="J590" s="2"/>
      <c r="K590" s="1"/>
      <c r="L590" s="1"/>
      <c r="M590" s="1"/>
    </row>
    <row r="591" spans="1:13" ht="18.75" x14ac:dyDescent="0.3">
      <c r="A591" s="299"/>
      <c r="B591" s="300"/>
      <c r="C591" s="65"/>
      <c r="D591" s="66"/>
      <c r="E591" s="67"/>
      <c r="F591" s="44"/>
      <c r="G591" s="4"/>
      <c r="H591" s="4"/>
      <c r="I591" s="4"/>
      <c r="J591" s="4"/>
      <c r="K591" s="3"/>
      <c r="L591" s="1"/>
      <c r="M591" s="1"/>
    </row>
    <row r="592" spans="1:13" ht="18.75" x14ac:dyDescent="0.3">
      <c r="A592" s="299"/>
      <c r="B592" s="300"/>
      <c r="C592" s="352" t="s">
        <v>67</v>
      </c>
      <c r="D592" s="353"/>
      <c r="E592" s="354"/>
      <c r="F592" s="44">
        <f>F589/10</f>
        <v>1761</v>
      </c>
      <c r="G592" s="44">
        <f>G589/10</f>
        <v>48.728000000000002</v>
      </c>
      <c r="H592" s="44">
        <f>H589/10</f>
        <v>54.101999999999997</v>
      </c>
      <c r="I592" s="44">
        <f>I589/10</f>
        <v>234.96200000000005</v>
      </c>
      <c r="J592" s="44">
        <f>J589/10</f>
        <v>1620.4789999999998</v>
      </c>
      <c r="K592" s="3"/>
      <c r="L592" s="1"/>
      <c r="M592" s="1"/>
    </row>
    <row r="593" spans="1:13" ht="15.75" x14ac:dyDescent="0.25">
      <c r="A593" s="301"/>
      <c r="B593" s="302"/>
      <c r="C593" s="301"/>
      <c r="D593" s="315"/>
      <c r="E593" s="302"/>
      <c r="F593" s="8"/>
      <c r="G593" s="3"/>
      <c r="H593" s="3"/>
      <c r="I593" s="3"/>
      <c r="J593" s="3"/>
      <c r="K593" s="3"/>
      <c r="L593" s="1"/>
      <c r="M593" s="1"/>
    </row>
    <row r="594" spans="1:13" ht="19.5" x14ac:dyDescent="0.35">
      <c r="A594" s="63"/>
      <c r="B594" s="64"/>
      <c r="C594" s="306" t="s">
        <v>70</v>
      </c>
      <c r="D594" s="317"/>
      <c r="E594" s="307"/>
      <c r="F594" s="13"/>
      <c r="G594" s="119">
        <v>3.1</v>
      </c>
      <c r="H594" s="119">
        <v>3.4</v>
      </c>
      <c r="I594" s="119">
        <v>14.58</v>
      </c>
      <c r="J594" s="3"/>
      <c r="K594" s="3"/>
      <c r="L594" s="1"/>
      <c r="M594" s="1"/>
    </row>
    <row r="595" spans="1:13" ht="15.75" x14ac:dyDescent="0.25">
      <c r="A595" s="301"/>
      <c r="B595" s="302"/>
      <c r="C595" s="306" t="s">
        <v>68</v>
      </c>
      <c r="D595" s="317"/>
      <c r="E595" s="307"/>
      <c r="F595" s="13"/>
      <c r="G595" s="3"/>
      <c r="H595" s="3"/>
      <c r="I595" s="3"/>
      <c r="J595" s="3"/>
      <c r="K595" s="3"/>
      <c r="L595" s="1"/>
      <c r="M595" s="1"/>
    </row>
    <row r="596" spans="1:13" ht="15.75" x14ac:dyDescent="0.25">
      <c r="A596" s="63"/>
      <c r="B596" s="64"/>
      <c r="C596" s="306" t="s">
        <v>69</v>
      </c>
      <c r="D596" s="317"/>
      <c r="E596" s="307"/>
      <c r="F596" s="13"/>
      <c r="G596" s="3"/>
      <c r="H596" s="3"/>
      <c r="I596" s="3"/>
      <c r="J596" s="3"/>
      <c r="K596" s="3"/>
      <c r="L596" s="1"/>
      <c r="M596" s="1"/>
    </row>
    <row r="597" spans="1:13" ht="15.75" x14ac:dyDescent="0.25">
      <c r="A597" s="301"/>
      <c r="B597" s="302"/>
      <c r="C597" s="303"/>
      <c r="D597" s="304"/>
      <c r="E597" s="305"/>
      <c r="F597" s="2"/>
      <c r="G597" s="2"/>
      <c r="H597" s="2"/>
      <c r="I597" s="2"/>
      <c r="J597" s="2"/>
      <c r="K597" s="91"/>
      <c r="L597" s="1"/>
      <c r="M597" s="1"/>
    </row>
  </sheetData>
  <mergeCells count="582">
    <mergeCell ref="C193:E193"/>
    <mergeCell ref="C223:E223"/>
    <mergeCell ref="C204:E204"/>
    <mergeCell ref="C205:E205"/>
    <mergeCell ref="C195:E195"/>
    <mergeCell ref="C192:E192"/>
    <mergeCell ref="C189:E189"/>
    <mergeCell ref="C190:E190"/>
    <mergeCell ref="C108:E108"/>
    <mergeCell ref="C162:E162"/>
    <mergeCell ref="C166:E166"/>
    <mergeCell ref="C167:E167"/>
    <mergeCell ref="C168:E168"/>
    <mergeCell ref="C133:E133"/>
    <mergeCell ref="C128:E128"/>
    <mergeCell ref="C137:E137"/>
    <mergeCell ref="A590:B590"/>
    <mergeCell ref="C102:E102"/>
    <mergeCell ref="C134:E134"/>
    <mergeCell ref="C194:E194"/>
    <mergeCell ref="C198:E198"/>
    <mergeCell ref="C259:E259"/>
    <mergeCell ref="C287:E287"/>
    <mergeCell ref="C314:E314"/>
    <mergeCell ref="C316:E316"/>
    <mergeCell ref="C517:E517"/>
    <mergeCell ref="A136:B136"/>
    <mergeCell ref="A220:B220"/>
    <mergeCell ref="A189:B189"/>
    <mergeCell ref="A190:B190"/>
    <mergeCell ref="A191:B191"/>
    <mergeCell ref="C191:E191"/>
    <mergeCell ref="A195:B195"/>
    <mergeCell ref="C149:E149"/>
    <mergeCell ref="C164:E164"/>
    <mergeCell ref="C141:E141"/>
    <mergeCell ref="C154:E154"/>
    <mergeCell ref="C157:E157"/>
    <mergeCell ref="C160:E160"/>
    <mergeCell ref="C161:E161"/>
    <mergeCell ref="G517:I517"/>
    <mergeCell ref="C576:E576"/>
    <mergeCell ref="G576:I576"/>
    <mergeCell ref="C485:E485"/>
    <mergeCell ref="G485:I485"/>
    <mergeCell ref="G546:I546"/>
    <mergeCell ref="C430:E430"/>
    <mergeCell ref="C441:E441"/>
    <mergeCell ref="C515:E515"/>
    <mergeCell ref="C549:E549"/>
    <mergeCell ref="C560:E560"/>
    <mergeCell ref="C566:E566"/>
    <mergeCell ref="C435:E435"/>
    <mergeCell ref="C439:E439"/>
    <mergeCell ref="C455:E455"/>
    <mergeCell ref="C493:E493"/>
    <mergeCell ref="C496:E496"/>
    <mergeCell ref="C501:E501"/>
    <mergeCell ref="C528:E528"/>
    <mergeCell ref="C525:E525"/>
    <mergeCell ref="C561:E561"/>
    <mergeCell ref="C567:E567"/>
    <mergeCell ref="C570:E570"/>
    <mergeCell ref="C522:E522"/>
    <mergeCell ref="G367:I367"/>
    <mergeCell ref="C427:E427"/>
    <mergeCell ref="G427:I427"/>
    <mergeCell ref="C309:E309"/>
    <mergeCell ref="C385:E385"/>
    <mergeCell ref="G339:I339"/>
    <mergeCell ref="C399:E399"/>
    <mergeCell ref="G399:I399"/>
    <mergeCell ref="C458:E458"/>
    <mergeCell ref="G458:I458"/>
    <mergeCell ref="C381:E381"/>
    <mergeCell ref="C328:E328"/>
    <mergeCell ref="C333:E333"/>
    <mergeCell ref="C343:E343"/>
    <mergeCell ref="C348:E348"/>
    <mergeCell ref="C406:E406"/>
    <mergeCell ref="C447:E447"/>
    <mergeCell ref="C342:E342"/>
    <mergeCell ref="C382:E382"/>
    <mergeCell ref="C388:E388"/>
    <mergeCell ref="C407:E407"/>
    <mergeCell ref="C448:E448"/>
    <mergeCell ref="C438:E438"/>
    <mergeCell ref="C377:E377"/>
    <mergeCell ref="G64:I64"/>
    <mergeCell ref="G128:I128"/>
    <mergeCell ref="C187:E187"/>
    <mergeCell ref="G187:I187"/>
    <mergeCell ref="C247:E247"/>
    <mergeCell ref="G247:I247"/>
    <mergeCell ref="C307:E307"/>
    <mergeCell ref="G307:I307"/>
    <mergeCell ref="C220:E220"/>
    <mergeCell ref="C252:E252"/>
    <mergeCell ref="C266:E266"/>
    <mergeCell ref="C267:E267"/>
    <mergeCell ref="C66:E66"/>
    <mergeCell ref="C89:E89"/>
    <mergeCell ref="C221:E221"/>
    <mergeCell ref="C283:E283"/>
    <mergeCell ref="G96:I96"/>
    <mergeCell ref="C158:E158"/>
    <mergeCell ref="G158:I158"/>
    <mergeCell ref="C218:E218"/>
    <mergeCell ref="G218:I218"/>
    <mergeCell ref="C280:E280"/>
    <mergeCell ref="G280:I280"/>
    <mergeCell ref="C276:E276"/>
    <mergeCell ref="A132:B132"/>
    <mergeCell ref="C132:E132"/>
    <mergeCell ref="C107:E107"/>
    <mergeCell ref="C98:E98"/>
    <mergeCell ref="C20:E20"/>
    <mergeCell ref="A37:B37"/>
    <mergeCell ref="C37:E37"/>
    <mergeCell ref="A88:B88"/>
    <mergeCell ref="C103:E103"/>
    <mergeCell ref="A38:B38"/>
    <mergeCell ref="C38:E38"/>
    <mergeCell ref="C100:E100"/>
    <mergeCell ref="C75:E75"/>
    <mergeCell ref="C46:E46"/>
    <mergeCell ref="A68:B68"/>
    <mergeCell ref="C68:E68"/>
    <mergeCell ref="C69:E69"/>
    <mergeCell ref="C71:E71"/>
    <mergeCell ref="A39:B39"/>
    <mergeCell ref="C47:E47"/>
    <mergeCell ref="C42:E42"/>
    <mergeCell ref="A66:B66"/>
    <mergeCell ref="A42:B42"/>
    <mergeCell ref="A67:B67"/>
    <mergeCell ref="C596:E596"/>
    <mergeCell ref="A80:B80"/>
    <mergeCell ref="C80:E80"/>
    <mergeCell ref="A153:B153"/>
    <mergeCell ref="A154:B154"/>
    <mergeCell ref="A161:B161"/>
    <mergeCell ref="A160:B160"/>
    <mergeCell ref="C83:E83"/>
    <mergeCell ref="C84:E84"/>
    <mergeCell ref="C82:E82"/>
    <mergeCell ref="C81:E81"/>
    <mergeCell ref="C92:E92"/>
    <mergeCell ref="A591:B591"/>
    <mergeCell ref="A592:B592"/>
    <mergeCell ref="C595:E595"/>
    <mergeCell ref="C592:E592"/>
    <mergeCell ref="A593:B593"/>
    <mergeCell ref="C409:E409"/>
    <mergeCell ref="C593:E593"/>
    <mergeCell ref="C594:E594"/>
    <mergeCell ref="A595:B595"/>
    <mergeCell ref="C101:E101"/>
    <mergeCell ref="A103:B103"/>
    <mergeCell ref="A81:B81"/>
    <mergeCell ref="G1:I1"/>
    <mergeCell ref="C1:E1"/>
    <mergeCell ref="A9:B9"/>
    <mergeCell ref="C11:E11"/>
    <mergeCell ref="A14:B14"/>
    <mergeCell ref="C19:E19"/>
    <mergeCell ref="C35:E35"/>
    <mergeCell ref="G35:I35"/>
    <mergeCell ref="A6:B6"/>
    <mergeCell ref="C6:E6"/>
    <mergeCell ref="A3:B3"/>
    <mergeCell ref="C3:E3"/>
    <mergeCell ref="A8:B8"/>
    <mergeCell ref="C14:E14"/>
    <mergeCell ref="A15:B15"/>
    <mergeCell ref="C15:E15"/>
    <mergeCell ref="A4:B4"/>
    <mergeCell ref="C4:E4"/>
    <mergeCell ref="A5:B5"/>
    <mergeCell ref="C5:E5"/>
    <mergeCell ref="C9:E9"/>
    <mergeCell ref="A7:B7"/>
    <mergeCell ref="C7:E7"/>
    <mergeCell ref="C8:E8"/>
    <mergeCell ref="C67:E67"/>
    <mergeCell ref="A45:B45"/>
    <mergeCell ref="C45:E45"/>
    <mergeCell ref="A46:B46"/>
    <mergeCell ref="C64:E64"/>
    <mergeCell ref="A43:B43"/>
    <mergeCell ref="C43:E43"/>
    <mergeCell ref="C39:E39"/>
    <mergeCell ref="C40:E40"/>
    <mergeCell ref="A44:B44"/>
    <mergeCell ref="C44:E44"/>
    <mergeCell ref="C41:E41"/>
    <mergeCell ref="C70:E70"/>
    <mergeCell ref="A10:B10"/>
    <mergeCell ref="C10:E10"/>
    <mergeCell ref="A27:B27"/>
    <mergeCell ref="C27:E27"/>
    <mergeCell ref="A29:B29"/>
    <mergeCell ref="C29:E29"/>
    <mergeCell ref="A26:B26"/>
    <mergeCell ref="C26:E26"/>
    <mergeCell ref="A21:B21"/>
    <mergeCell ref="C21:E21"/>
    <mergeCell ref="A24:B24"/>
    <mergeCell ref="C24:E24"/>
    <mergeCell ref="A25:B25"/>
    <mergeCell ref="C25:E25"/>
    <mergeCell ref="A18:B18"/>
    <mergeCell ref="A16:B16"/>
    <mergeCell ref="C16:E16"/>
    <mergeCell ref="A17:B17"/>
    <mergeCell ref="C17:E17"/>
    <mergeCell ref="C23:E23"/>
    <mergeCell ref="C12:E12"/>
    <mergeCell ref="C22:E22"/>
    <mergeCell ref="C18:E18"/>
    <mergeCell ref="A20:B20"/>
    <mergeCell ref="A206:B206"/>
    <mergeCell ref="C206:E206"/>
    <mergeCell ref="A207:B207"/>
    <mergeCell ref="C207:E207"/>
    <mergeCell ref="C208:E208"/>
    <mergeCell ref="A223:B223"/>
    <mergeCell ref="C213:E213"/>
    <mergeCell ref="A204:B204"/>
    <mergeCell ref="C202:E202"/>
    <mergeCell ref="A221:B221"/>
    <mergeCell ref="C222:E222"/>
    <mergeCell ref="A222:B222"/>
    <mergeCell ref="A73:B73"/>
    <mergeCell ref="C163:E163"/>
    <mergeCell ref="C146:E146"/>
    <mergeCell ref="C147:E147"/>
    <mergeCell ref="C148:E148"/>
    <mergeCell ref="C151:E151"/>
    <mergeCell ref="C142:E142"/>
    <mergeCell ref="C143:E143"/>
    <mergeCell ref="C144:E144"/>
    <mergeCell ref="C145:E145"/>
    <mergeCell ref="A137:B137"/>
    <mergeCell ref="A229:B229"/>
    <mergeCell ref="C229:E229"/>
    <mergeCell ref="C231:E231"/>
    <mergeCell ref="A233:B233"/>
    <mergeCell ref="A231:B231"/>
    <mergeCell ref="C233:E233"/>
    <mergeCell ref="C224:E224"/>
    <mergeCell ref="C228:E228"/>
    <mergeCell ref="A226:B226"/>
    <mergeCell ref="C226:E226"/>
    <mergeCell ref="C227:E227"/>
    <mergeCell ref="A224:B224"/>
    <mergeCell ref="A225:B225"/>
    <mergeCell ref="C225:E225"/>
    <mergeCell ref="C232:E232"/>
    <mergeCell ref="A251:B251"/>
    <mergeCell ref="C256:E256"/>
    <mergeCell ref="A255:B255"/>
    <mergeCell ref="C250:E250"/>
    <mergeCell ref="C251:E251"/>
    <mergeCell ref="A249:B249"/>
    <mergeCell ref="A263:B263"/>
    <mergeCell ref="C265:E265"/>
    <mergeCell ref="A264:B264"/>
    <mergeCell ref="A265:B265"/>
    <mergeCell ref="C258:E258"/>
    <mergeCell ref="A257:B257"/>
    <mergeCell ref="C260:E260"/>
    <mergeCell ref="A258:B258"/>
    <mergeCell ref="C264:E264"/>
    <mergeCell ref="A250:B250"/>
    <mergeCell ref="C255:E255"/>
    <mergeCell ref="C253:E253"/>
    <mergeCell ref="C254:E254"/>
    <mergeCell ref="A269:B269"/>
    <mergeCell ref="C271:E271"/>
    <mergeCell ref="A270:B270"/>
    <mergeCell ref="C274:E274"/>
    <mergeCell ref="A271:B271"/>
    <mergeCell ref="A275:B275"/>
    <mergeCell ref="A266:B266"/>
    <mergeCell ref="C268:E268"/>
    <mergeCell ref="A267:B267"/>
    <mergeCell ref="C269:E269"/>
    <mergeCell ref="A268:B268"/>
    <mergeCell ref="C270:E270"/>
    <mergeCell ref="C312:E312"/>
    <mergeCell ref="A282:B282"/>
    <mergeCell ref="C284:E284"/>
    <mergeCell ref="C289:E289"/>
    <mergeCell ref="C339:E339"/>
    <mergeCell ref="A323:B323"/>
    <mergeCell ref="A315:B315"/>
    <mergeCell ref="A276:B276"/>
    <mergeCell ref="C290:E290"/>
    <mergeCell ref="A289:B289"/>
    <mergeCell ref="A283:B283"/>
    <mergeCell ref="C285:E285"/>
    <mergeCell ref="A284:B284"/>
    <mergeCell ref="C288:E288"/>
    <mergeCell ref="A285:B285"/>
    <mergeCell ref="C278:E278"/>
    <mergeCell ref="C286:E286"/>
    <mergeCell ref="C324:E324"/>
    <mergeCell ref="A403:B403"/>
    <mergeCell ref="C405:E405"/>
    <mergeCell ref="A404:B404"/>
    <mergeCell ref="C408:E408"/>
    <mergeCell ref="A405:B405"/>
    <mergeCell ref="A393:B393"/>
    <mergeCell ref="C402:E402"/>
    <mergeCell ref="A401:B401"/>
    <mergeCell ref="C403:E403"/>
    <mergeCell ref="A402:B402"/>
    <mergeCell ref="C404:E404"/>
    <mergeCell ref="C393:E393"/>
    <mergeCell ref="C394:E394"/>
    <mergeCell ref="A429:B429"/>
    <mergeCell ref="C431:E431"/>
    <mergeCell ref="A430:B430"/>
    <mergeCell ref="C432:E432"/>
    <mergeCell ref="C410:E410"/>
    <mergeCell ref="A409:B409"/>
    <mergeCell ref="A410:B410"/>
    <mergeCell ref="C429:E429"/>
    <mergeCell ref="C436:E436"/>
    <mergeCell ref="A435:B435"/>
    <mergeCell ref="A447:B447"/>
    <mergeCell ref="C449:E449"/>
    <mergeCell ref="A448:B448"/>
    <mergeCell ref="C450:E450"/>
    <mergeCell ref="A437:B437"/>
    <mergeCell ref="A431:B431"/>
    <mergeCell ref="C433:E433"/>
    <mergeCell ref="A432:B432"/>
    <mergeCell ref="C434:E434"/>
    <mergeCell ref="A433:B433"/>
    <mergeCell ref="A444:B444"/>
    <mergeCell ref="C446:E446"/>
    <mergeCell ref="A446:B446"/>
    <mergeCell ref="A439:B439"/>
    <mergeCell ref="C443:E443"/>
    <mergeCell ref="A442:B442"/>
    <mergeCell ref="C444:E444"/>
    <mergeCell ref="A443:B443"/>
    <mergeCell ref="C445:E445"/>
    <mergeCell ref="A460:B460"/>
    <mergeCell ref="A461:B461"/>
    <mergeCell ref="C463:E463"/>
    <mergeCell ref="C466:E466"/>
    <mergeCell ref="A454:B454"/>
    <mergeCell ref="C460:E460"/>
    <mergeCell ref="C461:E461"/>
    <mergeCell ref="C464:E464"/>
    <mergeCell ref="A449:B449"/>
    <mergeCell ref="C452:E452"/>
    <mergeCell ref="A450:B450"/>
    <mergeCell ref="A453:B453"/>
    <mergeCell ref="C454:E454"/>
    <mergeCell ref="C462:E462"/>
    <mergeCell ref="A487:B487"/>
    <mergeCell ref="A488:B488"/>
    <mergeCell ref="C489:E489"/>
    <mergeCell ref="C491:E491"/>
    <mergeCell ref="A463:B463"/>
    <mergeCell ref="C468:E468"/>
    <mergeCell ref="A467:B467"/>
    <mergeCell ref="C487:E487"/>
    <mergeCell ref="A468:B468"/>
    <mergeCell ref="C488:E488"/>
    <mergeCell ref="A496:B496"/>
    <mergeCell ref="C499:E499"/>
    <mergeCell ref="A498:B498"/>
    <mergeCell ref="C503:E503"/>
    <mergeCell ref="A489:B489"/>
    <mergeCell ref="C492:E492"/>
    <mergeCell ref="A491:B491"/>
    <mergeCell ref="C494:E494"/>
    <mergeCell ref="A493:B493"/>
    <mergeCell ref="C498:E498"/>
    <mergeCell ref="C495:E495"/>
    <mergeCell ref="A505:B505"/>
    <mergeCell ref="C507:E507"/>
    <mergeCell ref="A506:B506"/>
    <mergeCell ref="C508:E508"/>
    <mergeCell ref="A507:B507"/>
    <mergeCell ref="C510:E510"/>
    <mergeCell ref="A502:B502"/>
    <mergeCell ref="C504:E504"/>
    <mergeCell ref="A503:B503"/>
    <mergeCell ref="C505:E505"/>
    <mergeCell ref="A504:B504"/>
    <mergeCell ref="C506:E506"/>
    <mergeCell ref="C519:E519"/>
    <mergeCell ref="C520:E520"/>
    <mergeCell ref="A519:B519"/>
    <mergeCell ref="C521:E521"/>
    <mergeCell ref="C524:E524"/>
    <mergeCell ref="A548:B548"/>
    <mergeCell ref="A514:B514"/>
    <mergeCell ref="A515:B515"/>
    <mergeCell ref="A508:B508"/>
    <mergeCell ref="C511:E511"/>
    <mergeCell ref="A510:B510"/>
    <mergeCell ref="C513:E513"/>
    <mergeCell ref="A511:B511"/>
    <mergeCell ref="C514:E514"/>
    <mergeCell ref="A520:B520"/>
    <mergeCell ref="A549:B549"/>
    <mergeCell ref="C551:E551"/>
    <mergeCell ref="C529:E529"/>
    <mergeCell ref="C546:E546"/>
    <mergeCell ref="C548:E548"/>
    <mergeCell ref="A555:B555"/>
    <mergeCell ref="A559:B559"/>
    <mergeCell ref="A560:B560"/>
    <mergeCell ref="A521:B521"/>
    <mergeCell ref="C527:E527"/>
    <mergeCell ref="A522:B522"/>
    <mergeCell ref="A550:B550"/>
    <mergeCell ref="C553:E553"/>
    <mergeCell ref="A551:B551"/>
    <mergeCell ref="C555:E555"/>
    <mergeCell ref="A554:B554"/>
    <mergeCell ref="C557:E557"/>
    <mergeCell ref="A565:B565"/>
    <mergeCell ref="C556:E556"/>
    <mergeCell ref="C550:E550"/>
    <mergeCell ref="C583:E583"/>
    <mergeCell ref="C584:E584"/>
    <mergeCell ref="A566:B566"/>
    <mergeCell ref="C568:E568"/>
    <mergeCell ref="A561:B561"/>
    <mergeCell ref="C563:E563"/>
    <mergeCell ref="A562:B562"/>
    <mergeCell ref="C564:E564"/>
    <mergeCell ref="A563:B563"/>
    <mergeCell ref="C565:E565"/>
    <mergeCell ref="A564:B564"/>
    <mergeCell ref="C569:E569"/>
    <mergeCell ref="A582:B582"/>
    <mergeCell ref="C582:E582"/>
    <mergeCell ref="A580:B580"/>
    <mergeCell ref="C562:E562"/>
    <mergeCell ref="C341:E341"/>
    <mergeCell ref="A138:B138"/>
    <mergeCell ref="C139:E139"/>
    <mergeCell ref="A140:B140"/>
    <mergeCell ref="A142:B142"/>
    <mergeCell ref="A106:B106"/>
    <mergeCell ref="C96:E96"/>
    <mergeCell ref="A141:B141"/>
    <mergeCell ref="C136:E136"/>
    <mergeCell ref="A130:B130"/>
    <mergeCell ref="C329:E329"/>
    <mergeCell ref="A320:B320"/>
    <mergeCell ref="A341:B341"/>
    <mergeCell ref="A332:B332"/>
    <mergeCell ref="C334:E334"/>
    <mergeCell ref="A334:B334"/>
    <mergeCell ref="A311:B311"/>
    <mergeCell ref="C282:E282"/>
    <mergeCell ref="A312:B312"/>
    <mergeCell ref="A314:B314"/>
    <mergeCell ref="C310:E310"/>
    <mergeCell ref="A309:B309"/>
    <mergeCell ref="C311:E311"/>
    <mergeCell ref="A310:B310"/>
    <mergeCell ref="A74:B74"/>
    <mergeCell ref="C74:E74"/>
    <mergeCell ref="C73:E73"/>
    <mergeCell ref="A385:B385"/>
    <mergeCell ref="A372:B372"/>
    <mergeCell ref="C376:E376"/>
    <mergeCell ref="A78:B78"/>
    <mergeCell ref="C78:E78"/>
    <mergeCell ref="A79:B79"/>
    <mergeCell ref="C79:E79"/>
    <mergeCell ref="A90:B90"/>
    <mergeCell ref="C90:E90"/>
    <mergeCell ref="A99:B99"/>
    <mergeCell ref="C99:E99"/>
    <mergeCell ref="A98:B98"/>
    <mergeCell ref="A89:B89"/>
    <mergeCell ref="C86:E86"/>
    <mergeCell ref="C87:E87"/>
    <mergeCell ref="C85:E85"/>
    <mergeCell ref="A371:B371"/>
    <mergeCell ref="C374:E374"/>
    <mergeCell ref="A369:B369"/>
    <mergeCell ref="C335:E335"/>
    <mergeCell ref="A381:B381"/>
    <mergeCell ref="C383:E383"/>
    <mergeCell ref="C384:E384"/>
    <mergeCell ref="A383:B383"/>
    <mergeCell ref="A107:B107"/>
    <mergeCell ref="A192:B192"/>
    <mergeCell ref="A193:B193"/>
    <mergeCell ref="A198:B198"/>
    <mergeCell ref="A205:B205"/>
    <mergeCell ref="C130:E130"/>
    <mergeCell ref="A131:B131"/>
    <mergeCell ref="C131:E131"/>
    <mergeCell ref="C319:E319"/>
    <mergeCell ref="C321:E321"/>
    <mergeCell ref="A321:B321"/>
    <mergeCell ref="C322:E322"/>
    <mergeCell ref="C330:E330"/>
    <mergeCell ref="C332:E332"/>
    <mergeCell ref="A324:B324"/>
    <mergeCell ref="C325:E325"/>
    <mergeCell ref="C326:E326"/>
    <mergeCell ref="A325:B325"/>
    <mergeCell ref="C323:E323"/>
    <mergeCell ref="A322:B322"/>
    <mergeCell ref="C350:E350"/>
    <mergeCell ref="A352:B352"/>
    <mergeCell ref="C370:E370"/>
    <mergeCell ref="C352:E352"/>
    <mergeCell ref="C379:E379"/>
    <mergeCell ref="C367:E367"/>
    <mergeCell ref="A344:B344"/>
    <mergeCell ref="C349:E349"/>
    <mergeCell ref="A347:B347"/>
    <mergeCell ref="C351:E351"/>
    <mergeCell ref="A350:B350"/>
    <mergeCell ref="A376:B376"/>
    <mergeCell ref="A370:B370"/>
    <mergeCell ref="C371:E371"/>
    <mergeCell ref="C372:E372"/>
    <mergeCell ref="A196:B196"/>
    <mergeCell ref="C196:E196"/>
    <mergeCell ref="A197:B197"/>
    <mergeCell ref="A202:B202"/>
    <mergeCell ref="C391:E391"/>
    <mergeCell ref="A375:B375"/>
    <mergeCell ref="A391:B391"/>
    <mergeCell ref="A384:B384"/>
    <mergeCell ref="A203:B203"/>
    <mergeCell ref="C203:E203"/>
    <mergeCell ref="A211:B211"/>
    <mergeCell ref="A213:B213"/>
    <mergeCell ref="C210:E210"/>
    <mergeCell ref="C211:E211"/>
    <mergeCell ref="C209:E209"/>
    <mergeCell ref="C386:E386"/>
    <mergeCell ref="C387:E387"/>
    <mergeCell ref="A386:B386"/>
    <mergeCell ref="C390:E390"/>
    <mergeCell ref="A387:B387"/>
    <mergeCell ref="A380:B380"/>
    <mergeCell ref="A382:B382"/>
    <mergeCell ref="A342:B342"/>
    <mergeCell ref="C347:E347"/>
    <mergeCell ref="A390:B390"/>
    <mergeCell ref="A597:B597"/>
    <mergeCell ref="C597:E597"/>
    <mergeCell ref="A574:B574"/>
    <mergeCell ref="A578:B578"/>
    <mergeCell ref="C580:E580"/>
    <mergeCell ref="A567:B567"/>
    <mergeCell ref="C571:E571"/>
    <mergeCell ref="A568:B568"/>
    <mergeCell ref="C574:E574"/>
    <mergeCell ref="A572:B572"/>
    <mergeCell ref="C573:E573"/>
    <mergeCell ref="A573:B573"/>
    <mergeCell ref="C587:E587"/>
    <mergeCell ref="A586:B586"/>
    <mergeCell ref="C588:E588"/>
    <mergeCell ref="A587:B587"/>
    <mergeCell ref="C590:E590"/>
    <mergeCell ref="A579:B579"/>
    <mergeCell ref="C585:E585"/>
    <mergeCell ref="C586:E586"/>
    <mergeCell ref="A392:B392"/>
    <mergeCell ref="C581:E581"/>
    <mergeCell ref="C579:E579"/>
  </mergeCells>
  <pageMargins left="0.43" right="0.7" top="0.72" bottom="0.75" header="0.28999999999999998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2022-02-08T13:59:23Z</dcterms:modified>
</cp:coreProperties>
</file>